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6" windowWidth="18240" windowHeight="11460"/>
  </bookViews>
  <sheets>
    <sheet name="B&amp;F" sheetId="5" r:id="rId1"/>
  </sheets>
  <definedNames>
    <definedName name="_xlnm.Print_Area" localSheetId="0">'B&amp;F'!$B$1:$M$134</definedName>
  </definedNames>
  <calcPr calcId="145621"/>
</workbook>
</file>

<file path=xl/calcChain.xml><?xml version="1.0" encoding="utf-8"?>
<calcChain xmlns="http://schemas.openxmlformats.org/spreadsheetml/2006/main">
  <c r="N15" i="5" l="1"/>
  <c r="O15" i="5" s="1"/>
  <c r="N14" i="5"/>
  <c r="O14" i="5" s="1"/>
  <c r="N13" i="5"/>
  <c r="O13" i="5" s="1"/>
  <c r="P128" i="5" l="1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49" i="5"/>
  <c r="P48" i="5"/>
  <c r="P47" i="5"/>
  <c r="P46" i="5"/>
  <c r="P45" i="5"/>
  <c r="P44" i="5"/>
  <c r="P43" i="5"/>
  <c r="P41" i="5"/>
  <c r="P40" i="5"/>
  <c r="P39" i="5"/>
  <c r="P38" i="5"/>
  <c r="P37" i="5"/>
  <c r="P36" i="5"/>
  <c r="P35" i="5"/>
  <c r="P33" i="5"/>
  <c r="P32" i="5"/>
  <c r="P31" i="5"/>
  <c r="P30" i="5"/>
  <c r="P29" i="5"/>
  <c r="P28" i="5"/>
  <c r="P27" i="5"/>
  <c r="P25" i="5"/>
  <c r="P24" i="5"/>
  <c r="P23" i="5"/>
  <c r="P22" i="5"/>
  <c r="P20" i="5"/>
  <c r="P19" i="5"/>
  <c r="P17" i="5"/>
  <c r="P16" i="5"/>
  <c r="P15" i="5"/>
  <c r="P14" i="5"/>
  <c r="P13" i="5"/>
  <c r="P12" i="5"/>
  <c r="P11" i="5"/>
  <c r="P10" i="5"/>
  <c r="P21" i="5"/>
  <c r="P109" i="5"/>
  <c r="N109" i="5"/>
  <c r="O109" i="5" s="1"/>
  <c r="N108" i="5"/>
  <c r="O108" i="5" s="1"/>
  <c r="N64" i="5"/>
  <c r="O64" i="5" s="1"/>
  <c r="N63" i="5"/>
  <c r="O63" i="5" s="1"/>
  <c r="N12" i="5" l="1"/>
  <c r="O12" i="5" s="1"/>
  <c r="N11" i="5"/>
  <c r="O11" i="5" s="1"/>
  <c r="N83" i="5" l="1"/>
  <c r="O83" i="5" s="1"/>
  <c r="N82" i="5"/>
  <c r="O82" i="5" s="1"/>
  <c r="N59" i="5"/>
  <c r="O59" i="5" s="1"/>
  <c r="N58" i="5"/>
  <c r="O58" i="5" s="1"/>
  <c r="N62" i="5" l="1"/>
  <c r="O62" i="5" s="1"/>
  <c r="N124" i="5"/>
  <c r="O124" i="5" s="1"/>
  <c r="N123" i="5"/>
  <c r="O123" i="5" s="1"/>
  <c r="N116" i="5" l="1"/>
  <c r="O116" i="5" s="1"/>
  <c r="N115" i="5"/>
  <c r="O115" i="5" s="1"/>
  <c r="N114" i="5"/>
  <c r="O114" i="5" s="1"/>
  <c r="N113" i="5"/>
  <c r="O113" i="5" s="1"/>
  <c r="N119" i="5"/>
  <c r="O119" i="5" s="1"/>
  <c r="N118" i="5"/>
  <c r="O118" i="5" s="1"/>
  <c r="N117" i="5"/>
  <c r="O117" i="5" s="1"/>
  <c r="N86" i="5"/>
  <c r="O86" i="5" s="1"/>
  <c r="N85" i="5"/>
  <c r="O85" i="5" s="1"/>
  <c r="N81" i="5"/>
  <c r="O81" i="5" s="1"/>
  <c r="N80" i="5"/>
  <c r="O80" i="5" s="1"/>
  <c r="N79" i="5"/>
  <c r="O79" i="5" s="1"/>
  <c r="N128" i="5"/>
  <c r="O128" i="5" s="1"/>
  <c r="N127" i="5"/>
  <c r="O127" i="5" s="1"/>
  <c r="N126" i="5"/>
  <c r="O126" i="5" s="1"/>
  <c r="N125" i="5"/>
  <c r="O125" i="5" s="1"/>
  <c r="N122" i="5"/>
  <c r="O122" i="5" s="1"/>
  <c r="N121" i="5"/>
  <c r="O121" i="5" s="1"/>
  <c r="N120" i="5"/>
  <c r="O120" i="5" s="1"/>
  <c r="N112" i="5"/>
  <c r="O112" i="5" s="1"/>
  <c r="N111" i="5"/>
  <c r="O111" i="5" s="1"/>
  <c r="N107" i="5"/>
  <c r="O107" i="5" s="1"/>
  <c r="N106" i="5"/>
  <c r="O106" i="5" s="1"/>
  <c r="N105" i="5"/>
  <c r="O105" i="5" s="1"/>
  <c r="N104" i="5"/>
  <c r="O104" i="5" s="1"/>
  <c r="N103" i="5"/>
  <c r="O103" i="5" s="1"/>
  <c r="N102" i="5"/>
  <c r="O102" i="5" s="1"/>
  <c r="N101" i="5"/>
  <c r="O101" i="5" s="1"/>
  <c r="N100" i="5"/>
  <c r="O100" i="5" s="1"/>
  <c r="N99" i="5"/>
  <c r="O99" i="5" s="1"/>
  <c r="N98" i="5"/>
  <c r="O98" i="5" s="1"/>
  <c r="N97" i="5"/>
  <c r="O97" i="5" s="1"/>
  <c r="N96" i="5"/>
  <c r="O96" i="5" s="1"/>
  <c r="N95" i="5"/>
  <c r="O95" i="5" s="1"/>
  <c r="N94" i="5"/>
  <c r="O94" i="5" s="1"/>
  <c r="N93" i="5"/>
  <c r="O93" i="5" s="1"/>
  <c r="N92" i="5"/>
  <c r="O92" i="5" s="1"/>
  <c r="N90" i="5"/>
  <c r="O90" i="5" s="1"/>
  <c r="N61" i="5"/>
  <c r="O61" i="5" s="1"/>
  <c r="N60" i="5"/>
  <c r="O60" i="5" s="1"/>
  <c r="N57" i="5"/>
  <c r="O57" i="5" s="1"/>
  <c r="N56" i="5"/>
  <c r="O56" i="5" s="1"/>
  <c r="N55" i="5"/>
  <c r="O55" i="5" s="1"/>
  <c r="N54" i="5"/>
  <c r="O54" i="5" s="1"/>
  <c r="N53" i="5"/>
  <c r="O53" i="5" s="1"/>
  <c r="N52" i="5"/>
  <c r="O52" i="5" s="1"/>
  <c r="N51" i="5"/>
  <c r="O51" i="5" s="1"/>
  <c r="N49" i="5"/>
  <c r="O49" i="5" s="1"/>
  <c r="N48" i="5"/>
  <c r="O48" i="5" s="1"/>
  <c r="N47" i="5"/>
  <c r="O47" i="5" s="1"/>
  <c r="N46" i="5"/>
  <c r="O46" i="5" s="1"/>
  <c r="N45" i="5"/>
  <c r="O45" i="5" s="1"/>
  <c r="N44" i="5"/>
  <c r="O44" i="5" s="1"/>
  <c r="N43" i="5"/>
  <c r="O43" i="5" s="1"/>
  <c r="N41" i="5"/>
  <c r="O41" i="5" s="1"/>
  <c r="N40" i="5"/>
  <c r="O40" i="5" s="1"/>
  <c r="N39" i="5"/>
  <c r="O39" i="5" s="1"/>
  <c r="N38" i="5"/>
  <c r="O38" i="5" s="1"/>
  <c r="N37" i="5"/>
  <c r="O37" i="5" s="1"/>
  <c r="N36" i="5"/>
  <c r="O36" i="5" s="1"/>
  <c r="N35" i="5"/>
  <c r="O35" i="5" s="1"/>
  <c r="N33" i="5"/>
  <c r="O33" i="5" s="1"/>
  <c r="N32" i="5"/>
  <c r="O32" i="5" s="1"/>
  <c r="N31" i="5"/>
  <c r="O31" i="5" s="1"/>
  <c r="N30" i="5"/>
  <c r="O30" i="5" s="1"/>
  <c r="N29" i="5"/>
  <c r="O29" i="5" s="1"/>
  <c r="N28" i="5"/>
  <c r="O28" i="5" s="1"/>
  <c r="N27" i="5"/>
  <c r="O27" i="5" s="1"/>
  <c r="N25" i="5"/>
  <c r="O25" i="5" s="1"/>
  <c r="N24" i="5"/>
  <c r="O24" i="5" s="1"/>
  <c r="N23" i="5"/>
  <c r="O23" i="5" s="1"/>
  <c r="N22" i="5"/>
  <c r="O22" i="5" s="1"/>
  <c r="N21" i="5"/>
  <c r="O21" i="5" s="1"/>
  <c r="N20" i="5"/>
  <c r="O20" i="5" s="1"/>
  <c r="N19" i="5"/>
  <c r="O19" i="5" s="1"/>
  <c r="N17" i="5"/>
  <c r="O17" i="5" s="1"/>
  <c r="N16" i="5"/>
  <c r="O16" i="5" s="1"/>
  <c r="P42" i="5" l="1"/>
  <c r="P65" i="5"/>
  <c r="P34" i="5"/>
  <c r="O65" i="5"/>
  <c r="O34" i="5"/>
  <c r="O42" i="5"/>
  <c r="P50" i="5"/>
  <c r="P110" i="5"/>
  <c r="P129" i="5"/>
  <c r="O110" i="5"/>
  <c r="O129" i="5"/>
  <c r="O50" i="5"/>
  <c r="O26" i="5"/>
  <c r="P26" i="5"/>
  <c r="K72" i="5" l="1"/>
  <c r="K71" i="5"/>
  <c r="K70" i="5"/>
  <c r="K69" i="5"/>
  <c r="N89" i="5" l="1"/>
  <c r="O89" i="5" s="1"/>
  <c r="N88" i="5"/>
  <c r="O88" i="5" s="1"/>
  <c r="N87" i="5"/>
  <c r="O87" i="5" s="1"/>
  <c r="N84" i="5"/>
  <c r="O84" i="5" s="1"/>
  <c r="N78" i="5"/>
  <c r="O78" i="5" s="1"/>
  <c r="N77" i="5"/>
  <c r="O77" i="5" s="1"/>
  <c r="N10" i="5"/>
  <c r="O10" i="5" s="1"/>
  <c r="P91" i="5" l="1"/>
  <c r="P18" i="5"/>
  <c r="O18" i="5"/>
  <c r="O91" i="5"/>
  <c r="D134" i="5" l="1"/>
  <c r="D66" i="5" s="1"/>
  <c r="I134" i="5"/>
  <c r="I66" i="5" s="1"/>
  <c r="K134" i="5" l="1"/>
  <c r="K66" i="5" s="1"/>
</calcChain>
</file>

<file path=xl/sharedStrings.xml><?xml version="1.0" encoding="utf-8"?>
<sst xmlns="http://schemas.openxmlformats.org/spreadsheetml/2006/main" count="243" uniqueCount="159">
  <si>
    <t>Türk Dili I</t>
  </si>
  <si>
    <t>İngilizce I</t>
  </si>
  <si>
    <t>Matematik I</t>
  </si>
  <si>
    <t>Hukukun Temel Kavramları</t>
  </si>
  <si>
    <t>Genel İşletme</t>
  </si>
  <si>
    <t>Temel Bilgi Teknolojisi Kullanımı</t>
  </si>
  <si>
    <t>İş İngilizcesi I</t>
  </si>
  <si>
    <t>Finansal Yönetim I</t>
  </si>
  <si>
    <t>Finans Matematiği</t>
  </si>
  <si>
    <t>Ticaret Hukuku</t>
  </si>
  <si>
    <t>İstatistik I</t>
  </si>
  <si>
    <t>Finansal Piyasalar ve Kurumlar</t>
  </si>
  <si>
    <t>Sosyal Sorumluluk ve Etik</t>
  </si>
  <si>
    <t>Yatırım Proje Analizi</t>
  </si>
  <si>
    <t>Türk Dili II</t>
  </si>
  <si>
    <t>İngilizce II</t>
  </si>
  <si>
    <t>Matematik II</t>
  </si>
  <si>
    <t>Borçlar Hukuku</t>
  </si>
  <si>
    <t>Dönem Sonu Muhasebe İşlemleri</t>
  </si>
  <si>
    <t>Pazarlama</t>
  </si>
  <si>
    <t>Kıymetli Evrak Takip ve Hukuku</t>
  </si>
  <si>
    <t>İş İngilizcesi II</t>
  </si>
  <si>
    <t>Finansal Yönetim II</t>
  </si>
  <si>
    <t>İstatistik II</t>
  </si>
  <si>
    <t>Finans Piyasaları Analizi</t>
  </si>
  <si>
    <t>Müşteri İlişkileri Yönetimi</t>
  </si>
  <si>
    <t>Ders Kodu</t>
  </si>
  <si>
    <t>Ref Id</t>
  </si>
  <si>
    <t>Ders Adı</t>
  </si>
  <si>
    <t>Dönem</t>
  </si>
  <si>
    <t>Not</t>
  </si>
  <si>
    <t>YarıYıl</t>
  </si>
  <si>
    <t>ATIK DERSLER</t>
  </si>
  <si>
    <t>Atatürk İlkeleri ve İnkılap Tarihi I</t>
  </si>
  <si>
    <t>Okuduğu Birim Uygulamalı Bilimler Yüksekokulu : Bankacılık ve Finans : Normal Öğretim</t>
  </si>
  <si>
    <t xml:space="preserve">T.C.Kimlik No  </t>
  </si>
  <si>
    <t xml:space="preserve">Öğrenci No  </t>
  </si>
  <si>
    <t xml:space="preserve">Adı  </t>
  </si>
  <si>
    <t xml:space="preserve">Soyadı  </t>
  </si>
  <si>
    <t xml:space="preserve">Öğrenci Tipi  </t>
  </si>
  <si>
    <t>AKADEMİK FORM</t>
  </si>
  <si>
    <t>T.C. DUMLUPINAR ÜNİVERSİTESİ</t>
  </si>
  <si>
    <t>Kredi Toplamı</t>
  </si>
  <si>
    <t>Ağırlıklı Not Toplamı</t>
  </si>
  <si>
    <t>GNO</t>
  </si>
  <si>
    <t>1/2</t>
  </si>
  <si>
    <t>Akademik Durum</t>
  </si>
  <si>
    <r>
      <t xml:space="preserve">Lisans Öğrencisi </t>
    </r>
    <r>
      <rPr>
        <sz val="10"/>
        <rFont val="Times New Roman"/>
        <family val="1"/>
        <charset val="162"/>
      </rPr>
      <t>(Yüksekokul)</t>
    </r>
  </si>
  <si>
    <t>2/2</t>
  </si>
  <si>
    <t>Sosyal Güvenlik Sistemleri</t>
  </si>
  <si>
    <t>Dış Ticaret İşlemleri ve Finansmanı</t>
  </si>
  <si>
    <t>Mikro İktisat</t>
  </si>
  <si>
    <t>Pazarlama Stratejileri</t>
  </si>
  <si>
    <t>Finansal Tablolar Analizi</t>
  </si>
  <si>
    <t>Pazarlama Araştırması</t>
  </si>
  <si>
    <t>İş Hukuku</t>
  </si>
  <si>
    <t>Türkiye Ekonomisi</t>
  </si>
  <si>
    <t>I.Staj (20 iş günü)</t>
  </si>
  <si>
    <t>Ekonometri II</t>
  </si>
  <si>
    <t>Özel Emeklilik Sistemleri</t>
  </si>
  <si>
    <t>Makro İktisat</t>
  </si>
  <si>
    <t>İcra ve İflas Hukuku</t>
  </si>
  <si>
    <t>II.Staj  (20 iş günü)</t>
  </si>
  <si>
    <t>Risk Yönetimi II</t>
  </si>
  <si>
    <t xml:space="preserve">Portföy Yönetimi </t>
  </si>
  <si>
    <t>Finansal Modelleme ve Öngörü</t>
  </si>
  <si>
    <t>Dünya ve AB Ekonomisi</t>
  </si>
  <si>
    <t>Pazarlama İletişimi</t>
  </si>
  <si>
    <t xml:space="preserve">Vadeli İşlemler </t>
  </si>
  <si>
    <t>ECTS</t>
  </si>
  <si>
    <t>Yarıyıl</t>
  </si>
  <si>
    <t>Z</t>
  </si>
  <si>
    <t>S1</t>
  </si>
  <si>
    <t>S3</t>
  </si>
  <si>
    <t>S5</t>
  </si>
  <si>
    <t>S7</t>
  </si>
  <si>
    <t>S9</t>
  </si>
  <si>
    <t>S11</t>
  </si>
  <si>
    <t>S13</t>
  </si>
  <si>
    <t>S15</t>
  </si>
  <si>
    <t>Devam Ediyor</t>
  </si>
  <si>
    <t>S2</t>
  </si>
  <si>
    <t>S6</t>
  </si>
  <si>
    <t>S4</t>
  </si>
  <si>
    <t>S8</t>
  </si>
  <si>
    <t>S10</t>
  </si>
  <si>
    <t>S12</t>
  </si>
  <si>
    <t>S14</t>
  </si>
  <si>
    <t>S16</t>
  </si>
  <si>
    <t>Banka Muhasebesi ve Raporlama</t>
  </si>
  <si>
    <t>Temel Bankacılık Hizmet ve Ürünleri</t>
  </si>
  <si>
    <t>Bankacılıkta Aktif Pasif Yönetimi</t>
  </si>
  <si>
    <t>Temel Sigortacılık</t>
  </si>
  <si>
    <t>Uluslararası İktisat I</t>
  </si>
  <si>
    <t>Kamu Maliyesi</t>
  </si>
  <si>
    <t>Kredi Politikası ve Yönetimi</t>
  </si>
  <si>
    <t>Banka Hukuku</t>
  </si>
  <si>
    <t>Vergi Hukuku</t>
  </si>
  <si>
    <t>Gayri Menkul Finansmanı</t>
  </si>
  <si>
    <t>Kurumsal Yönetim</t>
  </si>
  <si>
    <t>Uluslarası İktisat II</t>
  </si>
  <si>
    <t>Davranışsal Finans</t>
  </si>
  <si>
    <t>Menkul Kıymetler ve Diğer Ser.Piy.Araçları</t>
  </si>
  <si>
    <t>Uluslararası Finans ve Bankacılık</t>
  </si>
  <si>
    <t>Türk Vergi Sistemi</t>
  </si>
  <si>
    <t>Temel Analiz</t>
  </si>
  <si>
    <t>Kalkınma ve Yatırım Bankacılığı</t>
  </si>
  <si>
    <t>Kredi Taleplerinin Değerlendirilmesi</t>
  </si>
  <si>
    <t>Finanscılar İçin İngilizce I</t>
  </si>
  <si>
    <t>Yönetim Bilişim Sistemleri</t>
  </si>
  <si>
    <t>Bankacılık ve Finans Uygulamaları I (A)</t>
  </si>
  <si>
    <t>Bankacılık ve Finans Uygulamaları I (B)</t>
  </si>
  <si>
    <t>Bankacılık ve Finans Uygulamaları I (C)</t>
  </si>
  <si>
    <t>Bankacılık ve Finans Uygulamaları I (D)</t>
  </si>
  <si>
    <t>Sermaye Piyasası Hukuku</t>
  </si>
  <si>
    <t>Güncel Finansal Konular</t>
  </si>
  <si>
    <t>Teknik Analiz</t>
  </si>
  <si>
    <t>Katılım Bankacılığı</t>
  </si>
  <si>
    <t>Finanscılar İçin İngilizce II</t>
  </si>
  <si>
    <t>Bankacılıkta İç Denetim</t>
  </si>
  <si>
    <t>Kambiyo Sistemi ve Mevzuatı</t>
  </si>
  <si>
    <t>Bankacılık ve Finans Uygulamaları II (A)</t>
  </si>
  <si>
    <t>Bankacılık ve Finans Uygulamaları II (B)</t>
  </si>
  <si>
    <t>Bankacılık ve Finans Uygulamaları II (C)</t>
  </si>
  <si>
    <t>Bankacılık ve Finans Uygulamaları II (D)</t>
  </si>
  <si>
    <t>Finansal Muhasebe</t>
  </si>
  <si>
    <t>Ekonomi II</t>
  </si>
  <si>
    <t>Davranış Bilimleri</t>
  </si>
  <si>
    <t>Yönetim ve Organizasyon</t>
  </si>
  <si>
    <t>Atatürk İlkeleri ve İnkılap Tarihi II</t>
  </si>
  <si>
    <t>(Muhasebeye Giriş)</t>
  </si>
  <si>
    <t>(Tem.Bil.Bilimleri</t>
  </si>
  <si>
    <t>Ekonomi I</t>
  </si>
  <si>
    <t>Finansal Hizm.Paz</t>
  </si>
  <si>
    <t>Ekonometri</t>
  </si>
  <si>
    <t>Para-Banka I</t>
  </si>
  <si>
    <t>Para-Banka II</t>
  </si>
  <si>
    <t>Risk Yönetimi</t>
  </si>
  <si>
    <t>Genel Muhasebe</t>
  </si>
  <si>
    <t>Bilişim Sistemleri ve Teknolojileri</t>
  </si>
  <si>
    <t>Genel Ekonomi</t>
  </si>
  <si>
    <t>Banka ve Sigorta Pazarlaması</t>
  </si>
  <si>
    <t>Ekonometri I</t>
  </si>
  <si>
    <t>Para Teorisi</t>
  </si>
  <si>
    <t>Para Politikası</t>
  </si>
  <si>
    <t>Risk Yönetimi I</t>
  </si>
  <si>
    <t>Eski Ders Planından Eşleşen Ders</t>
  </si>
  <si>
    <t>Transkripteki Kredi</t>
  </si>
  <si>
    <t>İntibak Açıklaması</t>
  </si>
  <si>
    <t>Değerlendirme Dışı</t>
  </si>
  <si>
    <t>Lisans Öğrencisi</t>
  </si>
  <si>
    <r>
      <t xml:space="preserve">1.Yarıyıl Dersleri </t>
    </r>
    <r>
      <rPr>
        <b/>
        <i/>
        <sz val="12"/>
        <color rgb="FF00B050"/>
        <rFont val="Times New Roman"/>
        <family val="1"/>
        <charset val="162"/>
      </rPr>
      <t>(Tüm derslerin alınması gerekir)</t>
    </r>
  </si>
  <si>
    <r>
      <t>2.Yarıyıl Dersleri (</t>
    </r>
    <r>
      <rPr>
        <b/>
        <i/>
        <sz val="12"/>
        <color rgb="FF00B050"/>
        <rFont val="Times New Roman"/>
        <family val="1"/>
        <charset val="162"/>
      </rPr>
      <t>Tüm derslerin alınması gerekir)</t>
    </r>
  </si>
  <si>
    <r>
      <t xml:space="preserve">3.Yarıyıl Dersleri </t>
    </r>
    <r>
      <rPr>
        <b/>
        <i/>
        <sz val="12"/>
        <color rgb="FF00B050"/>
        <rFont val="Times New Roman"/>
        <family val="1"/>
        <charset val="162"/>
      </rPr>
      <t>(Tüm derslerin alınması gerekir)</t>
    </r>
  </si>
  <si>
    <r>
      <t xml:space="preserve">4.Yarıyıl Dersleri </t>
    </r>
    <r>
      <rPr>
        <b/>
        <i/>
        <sz val="12"/>
        <color rgb="FF00B050"/>
        <rFont val="Times New Roman"/>
        <family val="1"/>
        <charset val="162"/>
      </rPr>
      <t>(Tüm derslerin alınması gerekir)</t>
    </r>
  </si>
  <si>
    <r>
      <t xml:space="preserve">5.Yarıyıl Dersleri </t>
    </r>
    <r>
      <rPr>
        <b/>
        <i/>
        <sz val="12"/>
        <color rgb="FF00B050"/>
        <rFont val="Times New Roman"/>
        <family val="1"/>
        <charset val="162"/>
      </rPr>
      <t>(2 adet zorunlu, S1'den 1 ders, S3'den 1 ders, S5'den 1 ders, S7'den bir ders alınması gerekir)</t>
    </r>
  </si>
  <si>
    <r>
      <t xml:space="preserve">6.Yarıyıl Dersleri </t>
    </r>
    <r>
      <rPr>
        <b/>
        <i/>
        <sz val="12"/>
        <color rgb="FF00B050"/>
        <rFont val="Times New Roman"/>
        <family val="1"/>
        <charset val="162"/>
      </rPr>
      <t>(2 adet zorunlu, S2'den 1 ders, S4'den 1 ders, S6'den 1 ders, S8'den bir ders alınması gerekir)</t>
    </r>
  </si>
  <si>
    <r>
      <t xml:space="preserve">7.Yarıyıl Dersleri </t>
    </r>
    <r>
      <rPr>
        <b/>
        <i/>
        <sz val="12"/>
        <color rgb="FF00B050"/>
        <rFont val="Times New Roman"/>
        <family val="1"/>
        <charset val="162"/>
      </rPr>
      <t>(2 adet zorunlu, S9'dan 1 ders, S11'den 1 ders, S13'den 1 ders, S15'den bir ders alınması gerekir)</t>
    </r>
  </si>
  <si>
    <r>
      <t xml:space="preserve">8.Yarıyıl Dersleri </t>
    </r>
    <r>
      <rPr>
        <b/>
        <i/>
        <sz val="12"/>
        <color rgb="FF00B050"/>
        <rFont val="Times New Roman"/>
        <family val="1"/>
        <charset val="162"/>
      </rPr>
      <t>(2 adet zorunlu, S10'dan 1 ders, S12'den 1 ders, S14'den 1 ders, S16'dan bir ders alınması gerekir)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</si>
</sst>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i/>
      <sz val="12"/>
      <name val="Times New Roman"/>
      <family val="1"/>
      <charset val="162"/>
    </font>
    <font>
      <b/>
      <sz val="20"/>
      <name val="Times New Roman"/>
      <family val="1"/>
      <charset val="16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color rgb="FF00B050"/>
      <name val="Times New Roman"/>
      <family val="1"/>
      <charset val="162"/>
    </font>
    <font>
      <b/>
      <i/>
      <sz val="12"/>
      <color rgb="FF00B050"/>
      <name val="Times New Roman"/>
      <family val="1"/>
      <charset val="162"/>
    </font>
    <font>
      <sz val="11"/>
      <color rgb="FF00B050"/>
      <name val="Times New Roman"/>
      <family val="1"/>
      <charset val="162"/>
    </font>
    <font>
      <sz val="12"/>
      <color rgb="FF00B050"/>
      <name val="Times New Roman"/>
      <family val="1"/>
      <charset val="162"/>
    </font>
    <font>
      <sz val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1">
    <xf numFmtId="0" fontId="0" fillId="0" borderId="0" xfId="0"/>
    <xf numFmtId="0" fontId="4" fillId="0" borderId="0" xfId="2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/>
    <xf numFmtId="0" fontId="6" fillId="0" borderId="1" xfId="0" applyFont="1" applyBorder="1"/>
    <xf numFmtId="0" fontId="7" fillId="0" borderId="1" xfId="2" applyFont="1" applyBorder="1" applyAlignment="1">
      <alignment horizontal="left"/>
    </xf>
    <xf numFmtId="0" fontId="7" fillId="0" borderId="1" xfId="2" applyFont="1" applyFill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7" fillId="0" borderId="0" xfId="2" applyFont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7" fillId="0" borderId="5" xfId="2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/>
    <xf numFmtId="0" fontId="7" fillId="0" borderId="0" xfId="2" applyFont="1" applyBorder="1"/>
    <xf numFmtId="0" fontId="6" fillId="0" borderId="5" xfId="0" applyFont="1" applyBorder="1"/>
    <xf numFmtId="0" fontId="7" fillId="0" borderId="1" xfId="2" applyFont="1" applyBorder="1"/>
    <xf numFmtId="0" fontId="7" fillId="0" borderId="1" xfId="1" applyFont="1" applyBorder="1"/>
    <xf numFmtId="0" fontId="6" fillId="0" borderId="0" xfId="0" applyFont="1" applyBorder="1" applyAlignment="1">
      <alignment horizontal="center"/>
    </xf>
    <xf numFmtId="0" fontId="7" fillId="0" borderId="0" xfId="1" applyFont="1" applyBorder="1"/>
    <xf numFmtId="0" fontId="6" fillId="0" borderId="0" xfId="0" applyFont="1" applyBorder="1" applyAlignment="1"/>
    <xf numFmtId="16" fontId="6" fillId="0" borderId="0" xfId="0" quotePrefix="1" applyNumberFormat="1" applyFont="1" applyBorder="1"/>
    <xf numFmtId="0" fontId="6" fillId="0" borderId="6" xfId="0" applyFont="1" applyBorder="1"/>
    <xf numFmtId="0" fontId="7" fillId="0" borderId="6" xfId="2" applyFont="1" applyBorder="1"/>
    <xf numFmtId="0" fontId="7" fillId="0" borderId="0" xfId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4" fontId="7" fillId="0" borderId="0" xfId="1" applyNumberFormat="1" applyFont="1" applyBorder="1" applyAlignment="1">
      <alignment horizontal="left"/>
    </xf>
    <xf numFmtId="4" fontId="6" fillId="0" borderId="0" xfId="0" applyNumberFormat="1" applyFont="1" applyBorder="1"/>
    <xf numFmtId="0" fontId="6" fillId="0" borderId="0" xfId="2" applyFont="1" applyBorder="1"/>
    <xf numFmtId="4" fontId="6" fillId="0" borderId="0" xfId="1" applyNumberFormat="1" applyFont="1" applyBorder="1" applyAlignment="1">
      <alignment horizontal="left"/>
    </xf>
    <xf numFmtId="0" fontId="6" fillId="0" borderId="0" xfId="1" applyFont="1" applyBorder="1"/>
    <xf numFmtId="0" fontId="10" fillId="0" borderId="0" xfId="0" applyFont="1" applyBorder="1"/>
    <xf numFmtId="0" fontId="7" fillId="0" borderId="1" xfId="0" applyFont="1" applyBorder="1"/>
    <xf numFmtId="0" fontId="11" fillId="0" borderId="1" xfId="2" applyFont="1" applyBorder="1" applyAlignment="1">
      <alignment horizontal="center" vertical="justify"/>
    </xf>
    <xf numFmtId="0" fontId="9" fillId="0" borderId="1" xfId="2" applyFont="1" applyFill="1" applyBorder="1" applyAlignment="1">
      <alignment horizontal="center" vertical="justify"/>
    </xf>
    <xf numFmtId="0" fontId="14" fillId="0" borderId="0" xfId="0" applyFont="1" applyBorder="1"/>
    <xf numFmtId="0" fontId="15" fillId="0" borderId="0" xfId="2" applyFont="1" applyBorder="1"/>
    <xf numFmtId="0" fontId="14" fillId="0" borderId="5" xfId="0" applyFont="1" applyBorder="1"/>
    <xf numFmtId="0" fontId="14" fillId="0" borderId="0" xfId="0" applyFont="1" applyAlignment="1">
      <alignment horizontal="right"/>
    </xf>
    <xf numFmtId="0" fontId="12" fillId="0" borderId="0" xfId="0" applyFont="1"/>
    <xf numFmtId="0" fontId="14" fillId="0" borderId="0" xfId="0" applyFont="1"/>
    <xf numFmtId="0" fontId="16" fillId="0" borderId="1" xfId="2" applyFont="1" applyBorder="1"/>
    <xf numFmtId="0" fontId="16" fillId="0" borderId="1" xfId="2" applyFont="1" applyFill="1" applyBorder="1" applyAlignment="1">
      <alignment horizontal="left"/>
    </xf>
    <xf numFmtId="0" fontId="4" fillId="0" borderId="0" xfId="0" applyFont="1" applyBorder="1"/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47"/>
  <sheetViews>
    <sheetView tabSelected="1" topLeftCell="A133" workbookViewId="0"/>
  </sheetViews>
  <sheetFormatPr defaultColWidth="9.109375" defaultRowHeight="13.8" x14ac:dyDescent="0.25"/>
  <cols>
    <col min="1" max="1" width="9.109375" style="3"/>
    <col min="2" max="2" width="7.109375" style="3" bestFit="1" customWidth="1"/>
    <col min="3" max="3" width="11.5546875" style="3" bestFit="1" customWidth="1"/>
    <col min="4" max="4" width="10.109375" style="3" bestFit="1" customWidth="1"/>
    <col min="5" max="5" width="37.109375" style="3" customWidth="1"/>
    <col min="6" max="6" width="18.33203125" style="3" bestFit="1" customWidth="1"/>
    <col min="7" max="7" width="22.6640625" style="3" bestFit="1" customWidth="1"/>
    <col min="8" max="8" width="4.5546875" style="3" bestFit="1" customWidth="1"/>
    <col min="9" max="11" width="8.6640625" style="3" customWidth="1"/>
    <col min="12" max="12" width="8.6640625" style="3" hidden="1" customWidth="1"/>
    <col min="13" max="13" width="8.6640625" style="3" customWidth="1"/>
    <col min="14" max="16" width="9.109375" style="3" hidden="1" customWidth="1"/>
    <col min="17" max="16384" width="9.109375" style="3"/>
  </cols>
  <sheetData>
    <row r="1" spans="2:16" ht="24.6" x14ac:dyDescent="0.4">
      <c r="B1" s="2" t="s">
        <v>41</v>
      </c>
      <c r="I1" s="48" t="s">
        <v>35</v>
      </c>
      <c r="J1" s="48"/>
      <c r="K1" s="49"/>
      <c r="L1" s="49"/>
      <c r="M1" s="49"/>
    </row>
    <row r="2" spans="2:16" ht="15.6" x14ac:dyDescent="0.3">
      <c r="I2" s="48" t="s">
        <v>36</v>
      </c>
      <c r="J2" s="48"/>
      <c r="K2" s="49"/>
      <c r="L2" s="49"/>
      <c r="M2" s="49"/>
    </row>
    <row r="3" spans="2:16" ht="15.6" x14ac:dyDescent="0.3">
      <c r="I3" s="48" t="s">
        <v>37</v>
      </c>
      <c r="J3" s="48"/>
      <c r="K3" s="50"/>
      <c r="L3" s="50"/>
      <c r="M3" s="50"/>
    </row>
    <row r="4" spans="2:16" ht="17.399999999999999" x14ac:dyDescent="0.3">
      <c r="D4" s="4" t="s">
        <v>40</v>
      </c>
      <c r="I4" s="48" t="s">
        <v>38</v>
      </c>
      <c r="J4" s="48"/>
      <c r="K4" s="50"/>
      <c r="L4" s="50"/>
      <c r="M4" s="50"/>
    </row>
    <row r="5" spans="2:16" ht="15.6" x14ac:dyDescent="0.3">
      <c r="I5" s="48" t="s">
        <v>39</v>
      </c>
      <c r="J5" s="48"/>
      <c r="K5" s="50" t="s">
        <v>150</v>
      </c>
      <c r="L5" s="50"/>
      <c r="M5" s="50"/>
    </row>
    <row r="6" spans="2:16" ht="15.6" x14ac:dyDescent="0.3">
      <c r="B6" s="5" t="s">
        <v>34</v>
      </c>
      <c r="I6" s="5"/>
      <c r="J6" s="5"/>
      <c r="K6" s="5"/>
      <c r="L6" s="5"/>
      <c r="M6" s="5"/>
    </row>
    <row r="8" spans="2:16" ht="26.4" x14ac:dyDescent="0.3">
      <c r="B8" s="6" t="s">
        <v>31</v>
      </c>
      <c r="C8" s="7" t="s">
        <v>26</v>
      </c>
      <c r="D8" s="7" t="s">
        <v>27</v>
      </c>
      <c r="E8" s="7" t="s">
        <v>28</v>
      </c>
      <c r="F8" s="37" t="s">
        <v>146</v>
      </c>
      <c r="G8" s="37" t="s">
        <v>148</v>
      </c>
      <c r="H8" s="7"/>
      <c r="I8" s="7" t="s">
        <v>29</v>
      </c>
      <c r="J8" s="8" t="s">
        <v>30</v>
      </c>
      <c r="K8" s="38" t="s">
        <v>147</v>
      </c>
      <c r="L8" s="8" t="s">
        <v>69</v>
      </c>
      <c r="M8" s="8" t="s">
        <v>70</v>
      </c>
    </row>
    <row r="9" spans="2:16" ht="18.899999999999999" customHeight="1" x14ac:dyDescent="0.25">
      <c r="B9" s="9">
        <v>0</v>
      </c>
      <c r="C9" s="1" t="s">
        <v>32</v>
      </c>
      <c r="D9" s="10"/>
      <c r="E9" s="10"/>
      <c r="F9" s="10"/>
      <c r="G9" s="10"/>
      <c r="H9" s="10"/>
      <c r="I9" s="10"/>
      <c r="J9" s="11"/>
      <c r="K9" s="11"/>
      <c r="L9" s="11"/>
      <c r="M9" s="12"/>
    </row>
    <row r="10" spans="2:16" ht="18.899999999999999" customHeight="1" x14ac:dyDescent="0.3">
      <c r="B10" s="13"/>
      <c r="C10" s="7">
        <v>201113007</v>
      </c>
      <c r="D10" s="7">
        <v>10000007</v>
      </c>
      <c r="E10" s="7" t="s">
        <v>5</v>
      </c>
      <c r="F10" s="7"/>
      <c r="G10" s="7" t="s">
        <v>149</v>
      </c>
      <c r="H10" s="7"/>
      <c r="I10" s="18"/>
      <c r="J10" s="36"/>
      <c r="K10" s="36">
        <v>0</v>
      </c>
      <c r="L10" s="36"/>
      <c r="M10" s="36"/>
      <c r="N10" s="28" t="str">
        <f>IF(J10="AA","4",IF(J10="BA","3,5",IF(J10="BB","3",IF(J10="CB","2,5",IF(J10="CC","2",IF(J10="DC","1,5",IF(J10="DD","1",IF(J10="FD","0,5","0"))))))))</f>
        <v>0</v>
      </c>
      <c r="O10" s="3">
        <f>K10*N10</f>
        <v>0</v>
      </c>
      <c r="P10">
        <f t="shared" ref="P10:P17" si="0">IF(J10&gt;0,K10,0)</f>
        <v>0</v>
      </c>
    </row>
    <row r="11" spans="2:16" ht="18.899999999999999" customHeight="1" x14ac:dyDescent="0.3">
      <c r="B11" s="13"/>
      <c r="C11" s="7">
        <v>201111302</v>
      </c>
      <c r="D11" s="7">
        <v>20000302</v>
      </c>
      <c r="E11" s="7" t="s">
        <v>127</v>
      </c>
      <c r="F11" s="7"/>
      <c r="G11" s="7"/>
      <c r="H11" s="7"/>
      <c r="I11" s="18"/>
      <c r="J11" s="36"/>
      <c r="K11" s="36">
        <v>2</v>
      </c>
      <c r="L11" s="36"/>
      <c r="M11" s="36"/>
      <c r="N11" s="28" t="str">
        <f t="shared" ref="N11:N12" si="1">IF(J11="AA","4",IF(J11="BA","3,5",IF(J11="BB","3",IF(J11="CB","2,5",IF(J11="CC","2",IF(J11="DC","1,5",IF(J11="DD","1",IF(J11="FD","0,5","0"))))))))</f>
        <v>0</v>
      </c>
      <c r="O11" s="3">
        <f t="shared" ref="O11:O12" si="2">K11*N11</f>
        <v>0</v>
      </c>
      <c r="P11">
        <f t="shared" si="0"/>
        <v>0</v>
      </c>
    </row>
    <row r="12" spans="2:16" ht="18.899999999999999" customHeight="1" x14ac:dyDescent="0.3">
      <c r="B12" s="13"/>
      <c r="C12" s="7">
        <v>201112311</v>
      </c>
      <c r="D12" s="7">
        <v>20000311</v>
      </c>
      <c r="E12" s="7" t="s">
        <v>128</v>
      </c>
      <c r="F12" s="7"/>
      <c r="G12" s="7"/>
      <c r="H12" s="7"/>
      <c r="I12" s="18"/>
      <c r="J12" s="36"/>
      <c r="K12" s="36">
        <v>3</v>
      </c>
      <c r="L12" s="36"/>
      <c r="M12" s="36"/>
      <c r="N12" s="28" t="str">
        <f t="shared" si="1"/>
        <v>0</v>
      </c>
      <c r="O12" s="3">
        <f t="shared" si="2"/>
        <v>0</v>
      </c>
      <c r="P12">
        <f t="shared" si="0"/>
        <v>0</v>
      </c>
    </row>
    <row r="13" spans="2:16" ht="18.899999999999999" customHeight="1" x14ac:dyDescent="0.25">
      <c r="B13" s="13"/>
      <c r="C13" s="7"/>
      <c r="D13" s="7"/>
      <c r="E13" s="7"/>
      <c r="F13" s="7"/>
      <c r="G13" s="7"/>
      <c r="H13" s="7"/>
      <c r="I13" s="18"/>
      <c r="J13" s="36"/>
      <c r="K13" s="36"/>
      <c r="L13" s="36"/>
      <c r="M13" s="36"/>
      <c r="N13" s="28" t="str">
        <f t="shared" ref="N13:N15" si="3">IF(J13="AA","4",IF(J13="BA","3,5",IF(J13="BB","3",IF(J13="CB","2,5",IF(J13="CC","2",IF(J13="DC","1,5",IF(J13="DD","1",IF(J13="FD","0,5","0"))))))))</f>
        <v>0</v>
      </c>
      <c r="O13" s="3">
        <f t="shared" ref="O13:O15" si="4">K13*N13</f>
        <v>0</v>
      </c>
      <c r="P13">
        <f t="shared" si="0"/>
        <v>0</v>
      </c>
    </row>
    <row r="14" spans="2:16" ht="18.899999999999999" customHeight="1" x14ac:dyDescent="0.25">
      <c r="B14" s="13"/>
      <c r="C14" s="7"/>
      <c r="D14" s="7"/>
      <c r="E14" s="7"/>
      <c r="F14" s="7"/>
      <c r="G14" s="7"/>
      <c r="H14" s="7"/>
      <c r="I14" s="18"/>
      <c r="J14" s="36"/>
      <c r="K14" s="36"/>
      <c r="L14" s="36"/>
      <c r="M14" s="36"/>
      <c r="N14" s="28" t="str">
        <f t="shared" si="3"/>
        <v>0</v>
      </c>
      <c r="O14" s="3">
        <f t="shared" si="4"/>
        <v>0</v>
      </c>
      <c r="P14">
        <f t="shared" si="0"/>
        <v>0</v>
      </c>
    </row>
    <row r="15" spans="2:16" ht="18.899999999999999" customHeight="1" x14ac:dyDescent="0.25">
      <c r="B15" s="13"/>
      <c r="C15" s="7"/>
      <c r="D15" s="7"/>
      <c r="E15" s="7"/>
      <c r="F15" s="7"/>
      <c r="G15" s="7"/>
      <c r="H15" s="7"/>
      <c r="I15" s="18"/>
      <c r="J15" s="36"/>
      <c r="K15" s="36"/>
      <c r="L15" s="36"/>
      <c r="M15" s="36"/>
      <c r="N15" s="28" t="str">
        <f t="shared" si="3"/>
        <v>0</v>
      </c>
      <c r="O15" s="3">
        <f t="shared" si="4"/>
        <v>0</v>
      </c>
      <c r="P15">
        <f t="shared" si="0"/>
        <v>0</v>
      </c>
    </row>
    <row r="16" spans="2:16" ht="18.899999999999999" customHeight="1" x14ac:dyDescent="0.25">
      <c r="B16" s="13"/>
      <c r="C16" s="7"/>
      <c r="D16" s="7"/>
      <c r="E16" s="7"/>
      <c r="F16" s="7"/>
      <c r="G16" s="7"/>
      <c r="H16" s="7"/>
      <c r="I16" s="18"/>
      <c r="J16" s="36"/>
      <c r="K16" s="36"/>
      <c r="L16" s="36"/>
      <c r="M16" s="36"/>
      <c r="N16" s="28" t="str">
        <f t="shared" ref="N16:N61" si="5">IF(J16="AA","4",IF(J16="BA","3,5",IF(J16="BB","3",IF(J16="CB","2,5",IF(J16="CC","2",IF(J16="DC","1,5",IF(J16="DD","1",IF(J16="FD","0,5","0"))))))))</f>
        <v>0</v>
      </c>
      <c r="O16" s="3">
        <f t="shared" ref="O16:O61" si="6">K16*N16</f>
        <v>0</v>
      </c>
      <c r="P16">
        <f t="shared" si="0"/>
        <v>0</v>
      </c>
    </row>
    <row r="17" spans="2:16" ht="18.899999999999999" customHeight="1" x14ac:dyDescent="0.25">
      <c r="B17" s="14"/>
      <c r="C17" s="7"/>
      <c r="D17" s="7"/>
      <c r="E17" s="7"/>
      <c r="F17" s="7"/>
      <c r="G17" s="7"/>
      <c r="H17" s="7"/>
      <c r="I17" s="18"/>
      <c r="J17" s="36"/>
      <c r="K17" s="36"/>
      <c r="L17" s="36"/>
      <c r="M17" s="36"/>
      <c r="N17" s="28" t="str">
        <f t="shared" si="5"/>
        <v>0</v>
      </c>
      <c r="O17" s="3">
        <f t="shared" si="6"/>
        <v>0</v>
      </c>
      <c r="P17">
        <f t="shared" si="0"/>
        <v>0</v>
      </c>
    </row>
    <row r="18" spans="2:16" s="44" customFormat="1" ht="18.899999999999999" customHeight="1" x14ac:dyDescent="0.35">
      <c r="B18" s="9">
        <v>1</v>
      </c>
      <c r="C18" s="47" t="s">
        <v>151</v>
      </c>
      <c r="D18" s="39"/>
      <c r="E18" s="40"/>
      <c r="F18" s="40"/>
      <c r="G18" s="40"/>
      <c r="H18" s="40"/>
      <c r="I18" s="40"/>
      <c r="J18" s="39"/>
      <c r="K18" s="39"/>
      <c r="L18" s="39"/>
      <c r="M18" s="41"/>
      <c r="N18" s="42"/>
      <c r="O18" s="43">
        <f>SUM(O10:O17)</f>
        <v>0</v>
      </c>
      <c r="P18" s="43">
        <f>SUM(P10:P17)</f>
        <v>0</v>
      </c>
    </row>
    <row r="19" spans="2:16" ht="18.899999999999999" customHeight="1" x14ac:dyDescent="0.3">
      <c r="B19" s="13"/>
      <c r="C19" s="36">
        <v>201111003</v>
      </c>
      <c r="D19" s="36">
        <v>10000003</v>
      </c>
      <c r="E19" s="18" t="s">
        <v>0</v>
      </c>
      <c r="F19" s="18"/>
      <c r="G19" s="18"/>
      <c r="H19" s="18" t="s">
        <v>71</v>
      </c>
      <c r="I19" s="18"/>
      <c r="J19" s="36"/>
      <c r="K19" s="36">
        <v>2</v>
      </c>
      <c r="L19" s="36">
        <v>3</v>
      </c>
      <c r="M19" s="36">
        <v>1</v>
      </c>
      <c r="N19" s="28" t="str">
        <f t="shared" si="5"/>
        <v>0</v>
      </c>
      <c r="O19" s="3">
        <f t="shared" si="6"/>
        <v>0</v>
      </c>
      <c r="P19">
        <f t="shared" ref="P19:P20" si="7">IF(J19&gt;0,K19,0)</f>
        <v>0</v>
      </c>
    </row>
    <row r="20" spans="2:16" ht="18.899999999999999" customHeight="1" x14ac:dyDescent="0.3">
      <c r="B20" s="13"/>
      <c r="C20" s="36">
        <v>201114008</v>
      </c>
      <c r="D20" s="36">
        <v>10000008</v>
      </c>
      <c r="E20" s="18" t="s">
        <v>1</v>
      </c>
      <c r="F20" s="18"/>
      <c r="G20" s="18"/>
      <c r="H20" s="18" t="s">
        <v>71</v>
      </c>
      <c r="I20" s="18"/>
      <c r="J20" s="36"/>
      <c r="K20" s="36">
        <v>4</v>
      </c>
      <c r="L20" s="36">
        <v>3</v>
      </c>
      <c r="M20" s="36">
        <v>1</v>
      </c>
      <c r="N20" s="28" t="str">
        <f t="shared" si="5"/>
        <v>0</v>
      </c>
      <c r="O20" s="3">
        <f t="shared" si="6"/>
        <v>0</v>
      </c>
      <c r="P20">
        <f t="shared" si="7"/>
        <v>0</v>
      </c>
    </row>
    <row r="21" spans="2:16" ht="18.899999999999999" customHeight="1" x14ac:dyDescent="0.3">
      <c r="B21" s="13"/>
      <c r="C21" s="36">
        <v>201111303</v>
      </c>
      <c r="D21" s="36">
        <v>20000303</v>
      </c>
      <c r="E21" s="18" t="s">
        <v>3</v>
      </c>
      <c r="F21" s="18"/>
      <c r="G21" s="18"/>
      <c r="H21" s="18" t="s">
        <v>71</v>
      </c>
      <c r="I21" s="18"/>
      <c r="J21" s="36"/>
      <c r="K21" s="36">
        <v>2</v>
      </c>
      <c r="L21" s="36">
        <v>4</v>
      </c>
      <c r="M21" s="36">
        <v>1</v>
      </c>
      <c r="N21" s="28" t="str">
        <f t="shared" si="5"/>
        <v>0</v>
      </c>
      <c r="O21" s="3">
        <f t="shared" si="6"/>
        <v>0</v>
      </c>
      <c r="P21">
        <f>IF(J21&gt;0,K21,0)</f>
        <v>0</v>
      </c>
    </row>
    <row r="22" spans="2:16" ht="18.899999999999999" customHeight="1" x14ac:dyDescent="0.25">
      <c r="B22" s="13"/>
      <c r="C22" s="36">
        <v>201111300</v>
      </c>
      <c r="D22" s="36">
        <v>20000300</v>
      </c>
      <c r="E22" s="18" t="s">
        <v>2</v>
      </c>
      <c r="F22" s="18"/>
      <c r="G22" s="18"/>
      <c r="H22" s="18" t="s">
        <v>71</v>
      </c>
      <c r="I22" s="18"/>
      <c r="J22" s="36"/>
      <c r="K22" s="36">
        <v>3</v>
      </c>
      <c r="L22" s="36">
        <v>5</v>
      </c>
      <c r="M22" s="36">
        <v>1</v>
      </c>
      <c r="N22" s="28" t="str">
        <f t="shared" si="5"/>
        <v>0</v>
      </c>
      <c r="O22" s="3">
        <f t="shared" si="6"/>
        <v>0</v>
      </c>
      <c r="P22">
        <f t="shared" ref="P22:P25" si="8">IF(J22&gt;0,K22,0)</f>
        <v>0</v>
      </c>
    </row>
    <row r="23" spans="2:16" ht="18.899999999999999" customHeight="1" x14ac:dyDescent="0.3">
      <c r="B23" s="13"/>
      <c r="C23" s="36">
        <v>201111304</v>
      </c>
      <c r="D23" s="36">
        <v>20000304</v>
      </c>
      <c r="E23" s="18" t="s">
        <v>138</v>
      </c>
      <c r="F23" s="18" t="s">
        <v>130</v>
      </c>
      <c r="G23" s="18"/>
      <c r="H23" s="18" t="s">
        <v>71</v>
      </c>
      <c r="I23" s="18"/>
      <c r="J23" s="36"/>
      <c r="K23" s="36">
        <v>3</v>
      </c>
      <c r="L23" s="36">
        <v>5</v>
      </c>
      <c r="M23" s="36">
        <v>1</v>
      </c>
      <c r="N23" s="28" t="str">
        <f t="shared" si="5"/>
        <v>0</v>
      </c>
      <c r="O23" s="3">
        <f t="shared" si="6"/>
        <v>0</v>
      </c>
      <c r="P23">
        <f t="shared" si="8"/>
        <v>0</v>
      </c>
    </row>
    <row r="24" spans="2:16" ht="18.899999999999999" customHeight="1" x14ac:dyDescent="0.3">
      <c r="B24" s="13"/>
      <c r="C24" s="36">
        <v>201111305</v>
      </c>
      <c r="D24" s="36">
        <v>20000305</v>
      </c>
      <c r="E24" s="18" t="s">
        <v>4</v>
      </c>
      <c r="F24" s="18"/>
      <c r="G24" s="18"/>
      <c r="H24" s="18" t="s">
        <v>71</v>
      </c>
      <c r="I24" s="18"/>
      <c r="J24" s="36"/>
      <c r="K24" s="36">
        <v>3</v>
      </c>
      <c r="L24" s="36">
        <v>5</v>
      </c>
      <c r="M24" s="36">
        <v>1</v>
      </c>
      <c r="N24" s="28" t="str">
        <f t="shared" si="5"/>
        <v>0</v>
      </c>
      <c r="O24" s="3">
        <f t="shared" si="6"/>
        <v>0</v>
      </c>
      <c r="P24">
        <f t="shared" si="8"/>
        <v>0</v>
      </c>
    </row>
    <row r="25" spans="2:16" ht="18.899999999999999" customHeight="1" x14ac:dyDescent="0.3">
      <c r="B25" s="13"/>
      <c r="C25" s="36">
        <v>201111009</v>
      </c>
      <c r="D25" s="36">
        <v>10000009</v>
      </c>
      <c r="E25" s="18" t="s">
        <v>139</v>
      </c>
      <c r="F25" s="18" t="s">
        <v>131</v>
      </c>
      <c r="G25" s="18"/>
      <c r="H25" s="18" t="s">
        <v>71</v>
      </c>
      <c r="I25" s="18"/>
      <c r="J25" s="36"/>
      <c r="K25" s="36">
        <v>3</v>
      </c>
      <c r="L25" s="36">
        <v>5</v>
      </c>
      <c r="M25" s="36">
        <v>1</v>
      </c>
      <c r="N25" s="28" t="str">
        <f t="shared" si="5"/>
        <v>0</v>
      </c>
      <c r="O25" s="3">
        <f t="shared" si="6"/>
        <v>0</v>
      </c>
      <c r="P25">
        <f t="shared" si="8"/>
        <v>0</v>
      </c>
    </row>
    <row r="26" spans="2:16" s="44" customFormat="1" ht="18.899999999999999" customHeight="1" x14ac:dyDescent="0.35">
      <c r="B26" s="9">
        <v>2</v>
      </c>
      <c r="C26" s="47" t="s">
        <v>152</v>
      </c>
      <c r="D26" s="39"/>
      <c r="E26" s="40"/>
      <c r="F26" s="40"/>
      <c r="G26" s="40"/>
      <c r="H26" s="40"/>
      <c r="I26" s="40"/>
      <c r="J26" s="39"/>
      <c r="K26" s="39"/>
      <c r="L26" s="39"/>
      <c r="M26" s="41"/>
      <c r="N26" s="42"/>
      <c r="O26" s="43">
        <f>SUM(O19:O25)</f>
        <v>0</v>
      </c>
      <c r="P26" s="43">
        <f>SUM(P19:P25)</f>
        <v>0</v>
      </c>
    </row>
    <row r="27" spans="2:16" ht="18.899999999999999" customHeight="1" x14ac:dyDescent="0.3">
      <c r="B27" s="13"/>
      <c r="C27" s="36">
        <v>201112004</v>
      </c>
      <c r="D27" s="36">
        <v>10000004</v>
      </c>
      <c r="E27" s="19" t="s">
        <v>14</v>
      </c>
      <c r="F27" s="19"/>
      <c r="G27" s="19"/>
      <c r="H27" s="19" t="s">
        <v>71</v>
      </c>
      <c r="I27" s="19"/>
      <c r="J27" s="36"/>
      <c r="K27" s="36">
        <v>2</v>
      </c>
      <c r="L27" s="36">
        <v>3</v>
      </c>
      <c r="M27" s="36">
        <v>2</v>
      </c>
      <c r="N27" s="28" t="str">
        <f t="shared" si="5"/>
        <v>0</v>
      </c>
      <c r="O27" s="3">
        <f t="shared" si="6"/>
        <v>0</v>
      </c>
      <c r="P27">
        <f t="shared" ref="P27:P33" si="9">IF(J27&gt;0,K27,0)</f>
        <v>0</v>
      </c>
    </row>
    <row r="28" spans="2:16" ht="18.899999999999999" customHeight="1" x14ac:dyDescent="0.3">
      <c r="B28" s="13"/>
      <c r="C28" s="36">
        <v>201111010</v>
      </c>
      <c r="D28" s="36">
        <v>10000010</v>
      </c>
      <c r="E28" s="19" t="s">
        <v>15</v>
      </c>
      <c r="F28" s="19"/>
      <c r="G28" s="19"/>
      <c r="H28" s="19" t="s">
        <v>71</v>
      </c>
      <c r="I28" s="19"/>
      <c r="J28" s="36"/>
      <c r="K28" s="36">
        <v>4</v>
      </c>
      <c r="L28" s="36">
        <v>3</v>
      </c>
      <c r="M28" s="36">
        <v>2</v>
      </c>
      <c r="N28" s="28" t="str">
        <f t="shared" si="5"/>
        <v>0</v>
      </c>
      <c r="O28" s="3">
        <f t="shared" si="6"/>
        <v>0</v>
      </c>
      <c r="P28">
        <f t="shared" si="9"/>
        <v>0</v>
      </c>
    </row>
    <row r="29" spans="2:16" ht="18.899999999999999" customHeight="1" x14ac:dyDescent="0.3">
      <c r="B29" s="13"/>
      <c r="C29" s="36">
        <v>201112306</v>
      </c>
      <c r="D29" s="36">
        <v>20000306</v>
      </c>
      <c r="E29" s="19" t="s">
        <v>16</v>
      </c>
      <c r="F29" s="19"/>
      <c r="G29" s="19"/>
      <c r="H29" s="19" t="s">
        <v>71</v>
      </c>
      <c r="I29" s="19"/>
      <c r="J29" s="36"/>
      <c r="K29" s="36">
        <v>3</v>
      </c>
      <c r="L29" s="36">
        <v>5</v>
      </c>
      <c r="M29" s="36">
        <v>2</v>
      </c>
      <c r="N29" s="28" t="str">
        <f t="shared" si="5"/>
        <v>0</v>
      </c>
      <c r="O29" s="3">
        <f t="shared" si="6"/>
        <v>0</v>
      </c>
      <c r="P29">
        <f t="shared" si="9"/>
        <v>0</v>
      </c>
    </row>
    <row r="30" spans="2:16" ht="18.899999999999999" customHeight="1" x14ac:dyDescent="0.3">
      <c r="B30" s="13"/>
      <c r="C30" s="36">
        <v>201122308</v>
      </c>
      <c r="D30" s="36">
        <v>20000308</v>
      </c>
      <c r="E30" s="19" t="s">
        <v>17</v>
      </c>
      <c r="F30" s="19"/>
      <c r="G30" s="19"/>
      <c r="H30" s="19" t="s">
        <v>71</v>
      </c>
      <c r="I30" s="19"/>
      <c r="J30" s="36"/>
      <c r="K30" s="36">
        <v>2</v>
      </c>
      <c r="L30" s="36">
        <v>4</v>
      </c>
      <c r="M30" s="36">
        <v>2</v>
      </c>
      <c r="N30" s="28" t="str">
        <f t="shared" si="5"/>
        <v>0</v>
      </c>
      <c r="O30" s="3">
        <f t="shared" si="6"/>
        <v>0</v>
      </c>
      <c r="P30">
        <f t="shared" si="9"/>
        <v>0</v>
      </c>
    </row>
    <row r="31" spans="2:16" ht="18.899999999999999" customHeight="1" x14ac:dyDescent="0.3">
      <c r="B31" s="13"/>
      <c r="C31" s="36">
        <v>201112310</v>
      </c>
      <c r="D31" s="36">
        <v>20000310</v>
      </c>
      <c r="E31" s="19" t="s">
        <v>18</v>
      </c>
      <c r="F31" s="19"/>
      <c r="G31" s="19"/>
      <c r="H31" s="19" t="s">
        <v>71</v>
      </c>
      <c r="I31" s="19"/>
      <c r="J31" s="36"/>
      <c r="K31" s="36">
        <v>3</v>
      </c>
      <c r="L31" s="36">
        <v>5</v>
      </c>
      <c r="M31" s="36">
        <v>2</v>
      </c>
      <c r="N31" s="28" t="str">
        <f t="shared" si="5"/>
        <v>0</v>
      </c>
      <c r="O31" s="3">
        <f t="shared" si="6"/>
        <v>0</v>
      </c>
      <c r="P31">
        <f t="shared" si="9"/>
        <v>0</v>
      </c>
    </row>
    <row r="32" spans="2:16" ht="18.899999999999999" customHeight="1" x14ac:dyDescent="0.3">
      <c r="B32" s="13"/>
      <c r="C32" s="36">
        <v>201112100</v>
      </c>
      <c r="D32" s="36">
        <v>20000331</v>
      </c>
      <c r="E32" s="19" t="s">
        <v>19</v>
      </c>
      <c r="F32" s="19"/>
      <c r="G32" s="19"/>
      <c r="H32" s="19" t="s">
        <v>71</v>
      </c>
      <c r="I32" s="19"/>
      <c r="J32" s="36"/>
      <c r="K32" s="36">
        <v>2</v>
      </c>
      <c r="L32" s="36">
        <v>5</v>
      </c>
      <c r="M32" s="36">
        <v>2</v>
      </c>
      <c r="N32" s="28" t="str">
        <f t="shared" si="5"/>
        <v>0</v>
      </c>
      <c r="O32" s="3">
        <f t="shared" si="6"/>
        <v>0</v>
      </c>
      <c r="P32">
        <f t="shared" si="9"/>
        <v>0</v>
      </c>
    </row>
    <row r="33" spans="2:16" ht="18.899999999999999" customHeight="1" x14ac:dyDescent="0.3">
      <c r="B33" s="13"/>
      <c r="C33" s="36">
        <v>201111305</v>
      </c>
      <c r="D33" s="36">
        <v>20000301</v>
      </c>
      <c r="E33" s="19" t="s">
        <v>140</v>
      </c>
      <c r="F33" s="19" t="s">
        <v>132</v>
      </c>
      <c r="G33" s="19"/>
      <c r="H33" s="19" t="s">
        <v>71</v>
      </c>
      <c r="I33" s="19"/>
      <c r="J33" s="36"/>
      <c r="K33" s="36">
        <v>3</v>
      </c>
      <c r="L33" s="36">
        <v>5</v>
      </c>
      <c r="M33" s="36">
        <v>2</v>
      </c>
      <c r="N33" s="28" t="str">
        <f t="shared" si="5"/>
        <v>0</v>
      </c>
      <c r="O33" s="3">
        <f t="shared" si="6"/>
        <v>0</v>
      </c>
      <c r="P33">
        <f t="shared" si="9"/>
        <v>0</v>
      </c>
    </row>
    <row r="34" spans="2:16" s="44" customFormat="1" ht="18.899999999999999" customHeight="1" x14ac:dyDescent="0.35">
      <c r="B34" s="9">
        <v>3</v>
      </c>
      <c r="C34" s="47" t="s">
        <v>153</v>
      </c>
      <c r="D34" s="39"/>
      <c r="E34" s="40"/>
      <c r="F34" s="40"/>
      <c r="G34" s="40"/>
      <c r="H34" s="40"/>
      <c r="I34" s="40"/>
      <c r="J34" s="39"/>
      <c r="K34" s="39"/>
      <c r="L34" s="39"/>
      <c r="M34" s="41"/>
      <c r="N34" s="42"/>
      <c r="O34" s="43">
        <f>SUM(O27:O33)</f>
        <v>0</v>
      </c>
      <c r="P34" s="43">
        <f>SUM(P27:P33)</f>
        <v>0</v>
      </c>
    </row>
    <row r="35" spans="2:16" ht="18.899999999999999" customHeight="1" x14ac:dyDescent="0.3">
      <c r="B35" s="13"/>
      <c r="C35" s="36">
        <v>201111001</v>
      </c>
      <c r="D35" s="36">
        <v>10000001</v>
      </c>
      <c r="E35" s="19" t="s">
        <v>33</v>
      </c>
      <c r="F35" s="19"/>
      <c r="G35" s="19"/>
      <c r="H35" s="19" t="s">
        <v>71</v>
      </c>
      <c r="I35" s="19"/>
      <c r="J35" s="36"/>
      <c r="K35" s="36">
        <v>2</v>
      </c>
      <c r="L35" s="36">
        <v>3</v>
      </c>
      <c r="M35" s="36">
        <v>3</v>
      </c>
      <c r="N35" s="28" t="str">
        <f t="shared" si="5"/>
        <v>0</v>
      </c>
      <c r="O35" s="3">
        <f t="shared" si="6"/>
        <v>0</v>
      </c>
      <c r="P35">
        <f t="shared" ref="P35:P41" si="10">IF(J35&gt;0,K35,0)</f>
        <v>0</v>
      </c>
    </row>
    <row r="36" spans="2:16" ht="18.899999999999999" customHeight="1" x14ac:dyDescent="0.3">
      <c r="B36" s="13"/>
      <c r="C36" s="36">
        <v>201113319</v>
      </c>
      <c r="D36" s="36">
        <v>20000319</v>
      </c>
      <c r="E36" s="18" t="s">
        <v>7</v>
      </c>
      <c r="F36" s="18"/>
      <c r="G36" s="18"/>
      <c r="H36" s="18" t="s">
        <v>71</v>
      </c>
      <c r="I36" s="19"/>
      <c r="J36" s="36"/>
      <c r="K36" s="36">
        <v>3</v>
      </c>
      <c r="L36" s="36">
        <v>5</v>
      </c>
      <c r="M36" s="36">
        <v>3</v>
      </c>
      <c r="N36" s="28" t="str">
        <f t="shared" si="5"/>
        <v>0</v>
      </c>
      <c r="O36" s="3">
        <f t="shared" si="6"/>
        <v>0</v>
      </c>
      <c r="P36">
        <f t="shared" si="10"/>
        <v>0</v>
      </c>
    </row>
    <row r="37" spans="2:16" ht="18.899999999999999" customHeight="1" x14ac:dyDescent="0.3">
      <c r="B37" s="13"/>
      <c r="C37" s="36">
        <v>201113313</v>
      </c>
      <c r="D37" s="36">
        <v>20000313</v>
      </c>
      <c r="E37" s="18" t="s">
        <v>8</v>
      </c>
      <c r="F37" s="18"/>
      <c r="G37" s="18"/>
      <c r="H37" s="18" t="s">
        <v>71</v>
      </c>
      <c r="I37" s="19"/>
      <c r="J37" s="36"/>
      <c r="K37" s="36">
        <v>3</v>
      </c>
      <c r="L37" s="36">
        <v>5</v>
      </c>
      <c r="M37" s="36">
        <v>3</v>
      </c>
      <c r="N37" s="28" t="str">
        <f t="shared" si="5"/>
        <v>0</v>
      </c>
      <c r="O37" s="3">
        <f t="shared" si="6"/>
        <v>0</v>
      </c>
      <c r="P37">
        <f t="shared" si="10"/>
        <v>0</v>
      </c>
    </row>
    <row r="38" spans="2:16" ht="18.899999999999999" customHeight="1" x14ac:dyDescent="0.3">
      <c r="B38" s="13"/>
      <c r="C38" s="36">
        <v>201113315</v>
      </c>
      <c r="D38" s="36">
        <v>20000315</v>
      </c>
      <c r="E38" s="18" t="s">
        <v>9</v>
      </c>
      <c r="F38" s="18"/>
      <c r="G38" s="18"/>
      <c r="H38" s="18" t="s">
        <v>71</v>
      </c>
      <c r="I38" s="19"/>
      <c r="J38" s="36"/>
      <c r="K38" s="36">
        <v>3</v>
      </c>
      <c r="L38" s="36">
        <v>4</v>
      </c>
      <c r="M38" s="36">
        <v>3</v>
      </c>
      <c r="N38" s="28" t="str">
        <f t="shared" si="5"/>
        <v>0</v>
      </c>
      <c r="O38" s="3">
        <f t="shared" si="6"/>
        <v>0</v>
      </c>
      <c r="P38">
        <f t="shared" si="10"/>
        <v>0</v>
      </c>
    </row>
    <row r="39" spans="2:16" ht="18.899999999999999" customHeight="1" x14ac:dyDescent="0.3">
      <c r="B39" s="13"/>
      <c r="C39" s="36">
        <v>201114107</v>
      </c>
      <c r="D39" s="36">
        <v>20110107</v>
      </c>
      <c r="E39" s="18" t="s">
        <v>89</v>
      </c>
      <c r="F39" s="18"/>
      <c r="G39" s="18"/>
      <c r="H39" s="18" t="s">
        <v>71</v>
      </c>
      <c r="I39" s="19"/>
      <c r="J39" s="36"/>
      <c r="K39" s="36">
        <v>3</v>
      </c>
      <c r="L39" s="36">
        <v>4</v>
      </c>
      <c r="M39" s="36">
        <v>3</v>
      </c>
      <c r="N39" s="28" t="str">
        <f t="shared" si="5"/>
        <v>0</v>
      </c>
      <c r="O39" s="3">
        <f t="shared" si="6"/>
        <v>0</v>
      </c>
      <c r="P39">
        <f t="shared" si="10"/>
        <v>0</v>
      </c>
    </row>
    <row r="40" spans="2:16" ht="18.899999999999999" customHeight="1" x14ac:dyDescent="0.3">
      <c r="B40" s="13"/>
      <c r="C40" s="36">
        <v>201113117</v>
      </c>
      <c r="D40" s="36">
        <v>20110117</v>
      </c>
      <c r="E40" s="18" t="s">
        <v>51</v>
      </c>
      <c r="F40" s="18" t="s">
        <v>125</v>
      </c>
      <c r="G40" s="18"/>
      <c r="H40" s="18" t="s">
        <v>71</v>
      </c>
      <c r="I40" s="19"/>
      <c r="J40" s="36"/>
      <c r="K40" s="36">
        <v>2</v>
      </c>
      <c r="L40" s="36">
        <v>4</v>
      </c>
      <c r="M40" s="36">
        <v>3</v>
      </c>
      <c r="N40" s="28" t="str">
        <f t="shared" si="5"/>
        <v>0</v>
      </c>
      <c r="O40" s="3">
        <f t="shared" si="6"/>
        <v>0</v>
      </c>
      <c r="P40">
        <f t="shared" si="10"/>
        <v>0</v>
      </c>
    </row>
    <row r="41" spans="2:16" ht="18.899999999999999" customHeight="1" x14ac:dyDescent="0.3">
      <c r="B41" s="13"/>
      <c r="C41" s="36">
        <v>201113314</v>
      </c>
      <c r="D41" s="36">
        <v>20000314</v>
      </c>
      <c r="E41" s="18" t="s">
        <v>10</v>
      </c>
      <c r="F41" s="18"/>
      <c r="G41" s="18"/>
      <c r="H41" s="18" t="s">
        <v>71</v>
      </c>
      <c r="I41" s="19"/>
      <c r="J41" s="36"/>
      <c r="K41" s="36">
        <v>3</v>
      </c>
      <c r="L41" s="36">
        <v>5</v>
      </c>
      <c r="M41" s="36">
        <v>3</v>
      </c>
      <c r="N41" s="28" t="str">
        <f t="shared" si="5"/>
        <v>0</v>
      </c>
      <c r="O41" s="3">
        <f t="shared" si="6"/>
        <v>0</v>
      </c>
      <c r="P41">
        <f t="shared" si="10"/>
        <v>0</v>
      </c>
    </row>
    <row r="42" spans="2:16" s="44" customFormat="1" ht="18.899999999999999" customHeight="1" x14ac:dyDescent="0.35">
      <c r="B42" s="9">
        <v>4</v>
      </c>
      <c r="C42" s="47" t="s">
        <v>154</v>
      </c>
      <c r="D42" s="39"/>
      <c r="E42" s="40"/>
      <c r="F42" s="40"/>
      <c r="G42" s="40"/>
      <c r="H42" s="40"/>
      <c r="I42" s="40"/>
      <c r="J42" s="39"/>
      <c r="K42" s="39"/>
      <c r="L42" s="39"/>
      <c r="M42" s="41"/>
      <c r="N42" s="42"/>
      <c r="O42" s="43">
        <f>SUM(O35:O41)</f>
        <v>0</v>
      </c>
      <c r="P42" s="43">
        <f>SUM(P35:P41)</f>
        <v>0</v>
      </c>
    </row>
    <row r="43" spans="2:16" ht="18.899999999999999" customHeight="1" x14ac:dyDescent="0.3">
      <c r="B43" s="13"/>
      <c r="C43" s="36">
        <v>201112002</v>
      </c>
      <c r="D43" s="36">
        <v>10000002</v>
      </c>
      <c r="E43" s="19" t="s">
        <v>129</v>
      </c>
      <c r="F43" s="19"/>
      <c r="G43" s="19"/>
      <c r="H43" s="19" t="s">
        <v>71</v>
      </c>
      <c r="I43" s="19"/>
      <c r="J43" s="36"/>
      <c r="K43" s="36">
        <v>2</v>
      </c>
      <c r="L43" s="36">
        <v>3</v>
      </c>
      <c r="M43" s="36">
        <v>4</v>
      </c>
      <c r="N43" s="28" t="str">
        <f t="shared" si="5"/>
        <v>0</v>
      </c>
      <c r="O43" s="3">
        <f t="shared" si="6"/>
        <v>0</v>
      </c>
      <c r="P43">
        <f t="shared" ref="P43:P49" si="11">IF(J43&gt;0,K43,0)</f>
        <v>0</v>
      </c>
    </row>
    <row r="44" spans="2:16" ht="18.899999999999999" customHeight="1" x14ac:dyDescent="0.3">
      <c r="B44" s="13"/>
      <c r="C44" s="36">
        <v>201114321</v>
      </c>
      <c r="D44" s="36">
        <v>20110321</v>
      </c>
      <c r="E44" s="19" t="s">
        <v>22</v>
      </c>
      <c r="F44" s="19"/>
      <c r="G44" s="19"/>
      <c r="H44" s="19" t="s">
        <v>71</v>
      </c>
      <c r="I44" s="19"/>
      <c r="J44" s="36"/>
      <c r="K44" s="36">
        <v>3</v>
      </c>
      <c r="L44" s="36">
        <v>5</v>
      </c>
      <c r="M44" s="36">
        <v>4</v>
      </c>
      <c r="N44" s="28" t="str">
        <f t="shared" si="5"/>
        <v>0</v>
      </c>
      <c r="O44" s="3">
        <f t="shared" si="6"/>
        <v>0</v>
      </c>
      <c r="P44">
        <f t="shared" si="11"/>
        <v>0</v>
      </c>
    </row>
    <row r="45" spans="2:16" ht="18.899999999999999" customHeight="1" x14ac:dyDescent="0.3">
      <c r="B45" s="13"/>
      <c r="C45" s="36">
        <v>201114317</v>
      </c>
      <c r="D45" s="36">
        <v>20000317</v>
      </c>
      <c r="E45" s="19" t="s">
        <v>20</v>
      </c>
      <c r="F45" s="19"/>
      <c r="G45" s="19"/>
      <c r="H45" s="19" t="s">
        <v>71</v>
      </c>
      <c r="I45" s="19"/>
      <c r="J45" s="36"/>
      <c r="K45" s="36">
        <v>2</v>
      </c>
      <c r="L45" s="36">
        <v>4</v>
      </c>
      <c r="M45" s="36">
        <v>4</v>
      </c>
      <c r="N45" s="28" t="str">
        <f t="shared" si="5"/>
        <v>0</v>
      </c>
      <c r="O45" s="3">
        <f t="shared" si="6"/>
        <v>0</v>
      </c>
      <c r="P45">
        <f t="shared" si="11"/>
        <v>0</v>
      </c>
    </row>
    <row r="46" spans="2:16" ht="18.899999999999999" customHeight="1" x14ac:dyDescent="0.3">
      <c r="B46" s="13"/>
      <c r="C46" s="36">
        <v>201113325</v>
      </c>
      <c r="D46" s="36">
        <v>20110325</v>
      </c>
      <c r="E46" s="19" t="s">
        <v>90</v>
      </c>
      <c r="F46" s="19"/>
      <c r="G46" s="19"/>
      <c r="H46" s="19" t="s">
        <v>71</v>
      </c>
      <c r="I46" s="19"/>
      <c r="J46" s="36"/>
      <c r="K46" s="36">
        <v>3</v>
      </c>
      <c r="L46" s="36">
        <v>4</v>
      </c>
      <c r="M46" s="36">
        <v>4</v>
      </c>
      <c r="N46" s="28" t="str">
        <f t="shared" si="5"/>
        <v>0</v>
      </c>
      <c r="O46" s="3">
        <f t="shared" si="6"/>
        <v>0</v>
      </c>
      <c r="P46">
        <f t="shared" si="11"/>
        <v>0</v>
      </c>
    </row>
    <row r="47" spans="2:16" ht="18.899999999999999" customHeight="1" x14ac:dyDescent="0.3">
      <c r="B47" s="13"/>
      <c r="C47" s="36">
        <v>201114307</v>
      </c>
      <c r="D47" s="36">
        <v>20000307</v>
      </c>
      <c r="E47" s="19" t="s">
        <v>60</v>
      </c>
      <c r="F47" s="19" t="s">
        <v>126</v>
      </c>
      <c r="G47" s="19"/>
      <c r="H47" s="19" t="s">
        <v>71</v>
      </c>
      <c r="I47" s="19"/>
      <c r="J47" s="36"/>
      <c r="K47" s="36">
        <v>3</v>
      </c>
      <c r="L47" s="36">
        <v>4</v>
      </c>
      <c r="M47" s="36">
        <v>4</v>
      </c>
      <c r="N47" s="28" t="str">
        <f t="shared" si="5"/>
        <v>0</v>
      </c>
      <c r="O47" s="3">
        <f t="shared" si="6"/>
        <v>0</v>
      </c>
      <c r="P47">
        <f t="shared" si="11"/>
        <v>0</v>
      </c>
    </row>
    <row r="48" spans="2:16" ht="18.899999999999999" customHeight="1" x14ac:dyDescent="0.3">
      <c r="B48" s="13"/>
      <c r="C48" s="36">
        <v>201114316</v>
      </c>
      <c r="D48" s="36">
        <v>20000316</v>
      </c>
      <c r="E48" s="19" t="s">
        <v>23</v>
      </c>
      <c r="F48" s="19"/>
      <c r="G48" s="19"/>
      <c r="H48" s="19" t="s">
        <v>71</v>
      </c>
      <c r="I48" s="19"/>
      <c r="J48" s="36"/>
      <c r="K48" s="36">
        <v>3</v>
      </c>
      <c r="L48" s="36">
        <v>4</v>
      </c>
      <c r="M48" s="36">
        <v>4</v>
      </c>
      <c r="N48" s="28" t="str">
        <f t="shared" si="5"/>
        <v>0</v>
      </c>
      <c r="O48" s="3">
        <f t="shared" si="6"/>
        <v>0</v>
      </c>
      <c r="P48">
        <f t="shared" si="11"/>
        <v>0</v>
      </c>
    </row>
    <row r="49" spans="2:16" ht="18.899999999999999" customHeight="1" x14ac:dyDescent="0.3">
      <c r="B49" s="13"/>
      <c r="C49" s="36">
        <v>201114103</v>
      </c>
      <c r="D49" s="36">
        <v>20110103</v>
      </c>
      <c r="E49" s="19" t="s">
        <v>141</v>
      </c>
      <c r="F49" s="19" t="s">
        <v>133</v>
      </c>
      <c r="G49" s="19"/>
      <c r="H49" s="19" t="s">
        <v>71</v>
      </c>
      <c r="I49" s="19"/>
      <c r="J49" s="36"/>
      <c r="K49" s="36">
        <v>3</v>
      </c>
      <c r="L49" s="36">
        <v>4</v>
      </c>
      <c r="M49" s="36">
        <v>4</v>
      </c>
      <c r="N49" s="28" t="str">
        <f t="shared" si="5"/>
        <v>0</v>
      </c>
      <c r="O49" s="3">
        <f t="shared" si="6"/>
        <v>0</v>
      </c>
      <c r="P49">
        <f t="shared" si="11"/>
        <v>0</v>
      </c>
    </row>
    <row r="50" spans="2:16" s="44" customFormat="1" ht="18.899999999999999" customHeight="1" x14ac:dyDescent="0.35">
      <c r="B50" s="9">
        <v>5</v>
      </c>
      <c r="C50" s="47" t="s">
        <v>155</v>
      </c>
      <c r="D50" s="39"/>
      <c r="E50" s="40"/>
      <c r="F50" s="40"/>
      <c r="G50" s="40"/>
      <c r="H50" s="40"/>
      <c r="I50" s="40"/>
      <c r="J50" s="39"/>
      <c r="K50" s="39"/>
      <c r="L50" s="39"/>
      <c r="M50" s="41"/>
      <c r="N50" s="42"/>
      <c r="O50" s="43">
        <f>SUM(O43:O49)</f>
        <v>0</v>
      </c>
      <c r="P50" s="43">
        <f>SUM(P43:P49)</f>
        <v>0</v>
      </c>
    </row>
    <row r="51" spans="2:16" ht="18.899999999999999" customHeight="1" x14ac:dyDescent="0.3">
      <c r="B51" s="13"/>
      <c r="C51" s="36">
        <v>201115324</v>
      </c>
      <c r="D51" s="36">
        <v>20110324</v>
      </c>
      <c r="E51" s="18" t="s">
        <v>11</v>
      </c>
      <c r="F51" s="18"/>
      <c r="G51" s="45"/>
      <c r="H51" s="18" t="s">
        <v>71</v>
      </c>
      <c r="I51" s="19"/>
      <c r="J51" s="36"/>
      <c r="K51" s="36">
        <v>4</v>
      </c>
      <c r="L51" s="36">
        <v>5</v>
      </c>
      <c r="M51" s="36">
        <v>5</v>
      </c>
      <c r="N51" s="28" t="str">
        <f t="shared" si="5"/>
        <v>0</v>
      </c>
      <c r="O51" s="3">
        <f t="shared" si="6"/>
        <v>0</v>
      </c>
      <c r="P51">
        <f t="shared" ref="P51:P64" si="12">IF(J51&gt;0,K51,0)</f>
        <v>0</v>
      </c>
    </row>
    <row r="52" spans="2:16" ht="18.899999999999999" customHeight="1" x14ac:dyDescent="0.3">
      <c r="B52" s="13"/>
      <c r="C52" s="36">
        <v>201115106</v>
      </c>
      <c r="D52" s="36">
        <v>20110106</v>
      </c>
      <c r="E52" s="18" t="s">
        <v>142</v>
      </c>
      <c r="F52" s="18" t="s">
        <v>134</v>
      </c>
      <c r="G52" s="45"/>
      <c r="H52" s="18" t="s">
        <v>71</v>
      </c>
      <c r="I52" s="19"/>
      <c r="J52" s="36"/>
      <c r="K52" s="36">
        <v>3</v>
      </c>
      <c r="L52" s="36">
        <v>5</v>
      </c>
      <c r="M52" s="36">
        <v>5</v>
      </c>
      <c r="N52" s="28" t="str">
        <f t="shared" si="5"/>
        <v>0</v>
      </c>
      <c r="O52" s="3">
        <f t="shared" si="6"/>
        <v>0</v>
      </c>
      <c r="P52">
        <f t="shared" si="12"/>
        <v>0</v>
      </c>
    </row>
    <row r="53" spans="2:16" ht="18.899999999999999" customHeight="1" x14ac:dyDescent="0.3">
      <c r="B53" s="13"/>
      <c r="C53" s="36">
        <v>201115500</v>
      </c>
      <c r="D53" s="36">
        <v>20110516</v>
      </c>
      <c r="E53" s="18" t="s">
        <v>91</v>
      </c>
      <c r="F53" s="18"/>
      <c r="G53" s="45"/>
      <c r="H53" s="18" t="s">
        <v>72</v>
      </c>
      <c r="I53" s="19"/>
      <c r="J53" s="36"/>
      <c r="K53" s="36">
        <v>3</v>
      </c>
      <c r="L53" s="36">
        <v>5</v>
      </c>
      <c r="M53" s="36">
        <v>5</v>
      </c>
      <c r="N53" s="28" t="str">
        <f t="shared" si="5"/>
        <v>0</v>
      </c>
      <c r="O53" s="3">
        <f t="shared" si="6"/>
        <v>0</v>
      </c>
      <c r="P53">
        <f t="shared" si="12"/>
        <v>0</v>
      </c>
    </row>
    <row r="54" spans="2:16" ht="18.899999999999999" customHeight="1" x14ac:dyDescent="0.3">
      <c r="B54" s="13"/>
      <c r="C54" s="36">
        <v>201115501</v>
      </c>
      <c r="D54" s="36">
        <v>20110516</v>
      </c>
      <c r="E54" s="8" t="s">
        <v>49</v>
      </c>
      <c r="F54" s="8"/>
      <c r="G54" s="46"/>
      <c r="H54" s="8" t="s">
        <v>72</v>
      </c>
      <c r="I54" s="19"/>
      <c r="J54" s="36"/>
      <c r="K54" s="36">
        <v>3</v>
      </c>
      <c r="L54" s="36">
        <v>5</v>
      </c>
      <c r="M54" s="36">
        <v>5</v>
      </c>
      <c r="N54" s="28" t="str">
        <f t="shared" si="5"/>
        <v>0</v>
      </c>
      <c r="O54" s="3">
        <f t="shared" si="6"/>
        <v>0</v>
      </c>
      <c r="P54">
        <f t="shared" si="12"/>
        <v>0</v>
      </c>
    </row>
    <row r="55" spans="2:16" ht="18.899999999999999" customHeight="1" x14ac:dyDescent="0.3">
      <c r="B55" s="13"/>
      <c r="C55" s="36">
        <v>201115502</v>
      </c>
      <c r="D55" s="36">
        <v>20110516</v>
      </c>
      <c r="E55" s="8" t="s">
        <v>13</v>
      </c>
      <c r="F55" s="8"/>
      <c r="G55" s="46"/>
      <c r="H55" s="8" t="s">
        <v>72</v>
      </c>
      <c r="I55" s="19"/>
      <c r="J55" s="36"/>
      <c r="K55" s="36">
        <v>3</v>
      </c>
      <c r="L55" s="36">
        <v>5</v>
      </c>
      <c r="M55" s="36">
        <v>5</v>
      </c>
      <c r="N55" s="28" t="str">
        <f t="shared" si="5"/>
        <v>0</v>
      </c>
      <c r="O55" s="3">
        <f t="shared" si="6"/>
        <v>0</v>
      </c>
      <c r="P55">
        <f t="shared" si="12"/>
        <v>0</v>
      </c>
    </row>
    <row r="56" spans="2:16" ht="18.899999999999999" customHeight="1" x14ac:dyDescent="0.3">
      <c r="B56" s="13"/>
      <c r="C56" s="36">
        <v>201115600</v>
      </c>
      <c r="D56" s="36">
        <v>20110517</v>
      </c>
      <c r="E56" s="18" t="s">
        <v>50</v>
      </c>
      <c r="F56" s="18"/>
      <c r="G56" s="46"/>
      <c r="H56" s="18" t="s">
        <v>73</v>
      </c>
      <c r="I56" s="19"/>
      <c r="J56" s="36"/>
      <c r="K56" s="36">
        <v>3</v>
      </c>
      <c r="L56" s="36">
        <v>5</v>
      </c>
      <c r="M56" s="36">
        <v>5</v>
      </c>
      <c r="N56" s="28" t="str">
        <f t="shared" si="5"/>
        <v>0</v>
      </c>
      <c r="O56" s="3">
        <f t="shared" si="6"/>
        <v>0</v>
      </c>
      <c r="P56">
        <f t="shared" si="12"/>
        <v>0</v>
      </c>
    </row>
    <row r="57" spans="2:16" ht="18.899999999999999" customHeight="1" x14ac:dyDescent="0.3">
      <c r="B57" s="13"/>
      <c r="C57" s="36">
        <v>201115602</v>
      </c>
      <c r="D57" s="36">
        <v>20110517</v>
      </c>
      <c r="E57" s="18" t="s">
        <v>94</v>
      </c>
      <c r="F57" s="18"/>
      <c r="G57" s="45"/>
      <c r="H57" s="18" t="s">
        <v>73</v>
      </c>
      <c r="I57" s="19"/>
      <c r="J57" s="36"/>
      <c r="K57" s="36">
        <v>3</v>
      </c>
      <c r="L57" s="36">
        <v>5</v>
      </c>
      <c r="M57" s="36">
        <v>5</v>
      </c>
      <c r="N57" s="28" t="str">
        <f t="shared" si="5"/>
        <v>0</v>
      </c>
      <c r="O57" s="3">
        <f t="shared" si="6"/>
        <v>0</v>
      </c>
      <c r="P57">
        <f t="shared" si="12"/>
        <v>0</v>
      </c>
    </row>
    <row r="58" spans="2:16" ht="18.899999999999999" customHeight="1" x14ac:dyDescent="0.3">
      <c r="B58" s="13"/>
      <c r="C58" s="36">
        <v>201113312</v>
      </c>
      <c r="D58" s="36">
        <v>20110517</v>
      </c>
      <c r="E58" s="18" t="s">
        <v>6</v>
      </c>
      <c r="F58" s="18"/>
      <c r="G58" s="45"/>
      <c r="H58" s="18" t="s">
        <v>73</v>
      </c>
      <c r="I58" s="19"/>
      <c r="J58" s="36"/>
      <c r="K58" s="36">
        <v>2</v>
      </c>
      <c r="L58" s="36">
        <v>5</v>
      </c>
      <c r="M58" s="36">
        <v>5</v>
      </c>
      <c r="N58" s="28" t="str">
        <f t="shared" ref="N58:N59" si="13">IF(J58="AA","4",IF(J58="BA","3,5",IF(J58="BB","3",IF(J58="CB","2,5",IF(J58="CC","2",IF(J58="DC","1,5",IF(J58="DD","1",IF(J58="FD","0,5","0"))))))))</f>
        <v>0</v>
      </c>
      <c r="O58" s="3">
        <f t="shared" ref="O58:O59" si="14">K58*N58</f>
        <v>0</v>
      </c>
      <c r="P58">
        <f t="shared" si="12"/>
        <v>0</v>
      </c>
    </row>
    <row r="59" spans="2:16" ht="18.899999999999999" customHeight="1" x14ac:dyDescent="0.3">
      <c r="B59" s="13"/>
      <c r="C59" s="36">
        <v>201113101</v>
      </c>
      <c r="D59" s="36">
        <v>20110518</v>
      </c>
      <c r="E59" s="18" t="s">
        <v>143</v>
      </c>
      <c r="F59" s="18" t="s">
        <v>135</v>
      </c>
      <c r="G59" s="46"/>
      <c r="H59" s="18" t="s">
        <v>74</v>
      </c>
      <c r="I59" s="19"/>
      <c r="J59" s="36"/>
      <c r="K59" s="36">
        <v>2</v>
      </c>
      <c r="L59" s="36">
        <v>5</v>
      </c>
      <c r="M59" s="36">
        <v>5</v>
      </c>
      <c r="N59" s="28" t="str">
        <f t="shared" si="13"/>
        <v>0</v>
      </c>
      <c r="O59" s="3">
        <f t="shared" si="14"/>
        <v>0</v>
      </c>
      <c r="P59">
        <f t="shared" si="12"/>
        <v>0</v>
      </c>
    </row>
    <row r="60" spans="2:16" ht="18.899999999999999" customHeight="1" x14ac:dyDescent="0.3">
      <c r="B60" s="13"/>
      <c r="C60" s="36">
        <v>201115701</v>
      </c>
      <c r="D60" s="36">
        <v>20110518</v>
      </c>
      <c r="E60" s="18" t="s">
        <v>52</v>
      </c>
      <c r="F60" s="18"/>
      <c r="G60" s="45"/>
      <c r="H60" s="18" t="s">
        <v>74</v>
      </c>
      <c r="I60" s="19"/>
      <c r="J60" s="36"/>
      <c r="K60" s="36">
        <v>3</v>
      </c>
      <c r="L60" s="36">
        <v>5</v>
      </c>
      <c r="M60" s="36">
        <v>5</v>
      </c>
      <c r="N60" s="28" t="str">
        <f t="shared" si="5"/>
        <v>0</v>
      </c>
      <c r="O60" s="3">
        <f t="shared" si="6"/>
        <v>0</v>
      </c>
      <c r="P60">
        <f t="shared" si="12"/>
        <v>0</v>
      </c>
    </row>
    <row r="61" spans="2:16" ht="18.899999999999999" customHeight="1" x14ac:dyDescent="0.3">
      <c r="B61" s="13"/>
      <c r="C61" s="36">
        <v>201115702</v>
      </c>
      <c r="D61" s="36">
        <v>20110518</v>
      </c>
      <c r="E61" s="8" t="s">
        <v>92</v>
      </c>
      <c r="F61" s="8"/>
      <c r="G61" s="46"/>
      <c r="H61" s="8" t="s">
        <v>74</v>
      </c>
      <c r="I61" s="19"/>
      <c r="J61" s="36"/>
      <c r="K61" s="36">
        <v>2</v>
      </c>
      <c r="L61" s="36">
        <v>5</v>
      </c>
      <c r="M61" s="36">
        <v>5</v>
      </c>
      <c r="N61" s="28" t="str">
        <f t="shared" si="5"/>
        <v>0</v>
      </c>
      <c r="O61" s="3">
        <f t="shared" si="6"/>
        <v>0</v>
      </c>
      <c r="P61">
        <f t="shared" si="12"/>
        <v>0</v>
      </c>
    </row>
    <row r="62" spans="2:16" ht="18.899999999999999" customHeight="1" x14ac:dyDescent="0.3">
      <c r="B62" s="13"/>
      <c r="C62" s="36">
        <v>201115800</v>
      </c>
      <c r="D62" s="36">
        <v>20110519</v>
      </c>
      <c r="E62" s="8" t="s">
        <v>53</v>
      </c>
      <c r="F62" s="8"/>
      <c r="G62" s="46"/>
      <c r="H62" s="8" t="s">
        <v>75</v>
      </c>
      <c r="I62" s="19"/>
      <c r="J62" s="36"/>
      <c r="K62" s="36">
        <v>3</v>
      </c>
      <c r="L62" s="36">
        <v>5</v>
      </c>
      <c r="M62" s="36">
        <v>5</v>
      </c>
      <c r="N62" s="28" t="str">
        <f t="shared" ref="N62:N64" si="15">IF(J62="AA","4",IF(J62="BA","3,5",IF(J62="BB","3",IF(J62="CB","2,5",IF(J62="CC","2",IF(J62="DC","1,5",IF(J62="DD","1",IF(J62="FD","0,5","0"))))))))</f>
        <v>0</v>
      </c>
      <c r="O62" s="3">
        <f t="shared" ref="O62:O64" si="16">K62*N62</f>
        <v>0</v>
      </c>
      <c r="P62">
        <f t="shared" si="12"/>
        <v>0</v>
      </c>
    </row>
    <row r="63" spans="2:16" ht="18.899999999999999" customHeight="1" x14ac:dyDescent="0.3">
      <c r="B63" s="14"/>
      <c r="C63" s="36">
        <v>201115801</v>
      </c>
      <c r="D63" s="36">
        <v>20110519</v>
      </c>
      <c r="E63" s="8" t="s">
        <v>93</v>
      </c>
      <c r="F63" s="8"/>
      <c r="G63" s="46"/>
      <c r="H63" s="8" t="s">
        <v>75</v>
      </c>
      <c r="I63" s="19"/>
      <c r="J63" s="36"/>
      <c r="K63" s="36">
        <v>3</v>
      </c>
      <c r="L63" s="36">
        <v>5</v>
      </c>
      <c r="M63" s="36">
        <v>5</v>
      </c>
      <c r="N63" s="28" t="str">
        <f t="shared" si="15"/>
        <v>0</v>
      </c>
      <c r="O63" s="3">
        <f t="shared" si="16"/>
        <v>0</v>
      </c>
      <c r="P63">
        <f t="shared" si="12"/>
        <v>0</v>
      </c>
    </row>
    <row r="64" spans="2:16" ht="18.899999999999999" customHeight="1" x14ac:dyDescent="0.3">
      <c r="B64" s="14"/>
      <c r="C64" s="36">
        <v>201115995</v>
      </c>
      <c r="D64" s="36">
        <v>20110995</v>
      </c>
      <c r="E64" s="19" t="s">
        <v>57</v>
      </c>
      <c r="F64" s="19"/>
      <c r="G64" s="19"/>
      <c r="H64" s="19" t="s">
        <v>71</v>
      </c>
      <c r="I64" s="19"/>
      <c r="J64" s="36"/>
      <c r="K64" s="36"/>
      <c r="L64" s="36">
        <v>2</v>
      </c>
      <c r="M64" s="36"/>
      <c r="N64" s="28" t="str">
        <f t="shared" si="15"/>
        <v>0</v>
      </c>
      <c r="O64" s="3">
        <f t="shared" si="16"/>
        <v>0</v>
      </c>
      <c r="P64">
        <f t="shared" si="12"/>
        <v>0</v>
      </c>
    </row>
    <row r="65" spans="2:16" s="15" customFormat="1" ht="18.899999999999999" customHeight="1" x14ac:dyDescent="0.3">
      <c r="B65" s="20"/>
      <c r="E65" s="16"/>
      <c r="F65" s="16"/>
      <c r="G65" s="16"/>
      <c r="H65" s="16"/>
      <c r="I65" s="21"/>
      <c r="O65" s="35">
        <f>SUM(O51:O64)</f>
        <v>0</v>
      </c>
      <c r="P65" s="35">
        <f>SUM(P51:P64)</f>
        <v>0</v>
      </c>
    </row>
    <row r="66" spans="2:16" s="15" customFormat="1" ht="18.899999999999999" customHeight="1" x14ac:dyDescent="0.25">
      <c r="B66" s="22" t="s">
        <v>42</v>
      </c>
      <c r="D66" s="27">
        <f>D134</f>
        <v>0</v>
      </c>
      <c r="E66" s="32" t="s">
        <v>43</v>
      </c>
      <c r="F66" s="32"/>
      <c r="G66" s="32"/>
      <c r="H66" s="32"/>
      <c r="I66" s="33">
        <f>I134</f>
        <v>0</v>
      </c>
      <c r="J66" s="34" t="s">
        <v>44</v>
      </c>
      <c r="K66" s="31" t="e">
        <f>K134</f>
        <v>#DIV/0!</v>
      </c>
      <c r="L66" s="23"/>
      <c r="M66" s="23" t="s">
        <v>45</v>
      </c>
    </row>
    <row r="67" spans="2:16" s="15" customFormat="1" ht="18.899999999999999" customHeight="1" x14ac:dyDescent="0.3">
      <c r="B67" s="22"/>
      <c r="E67" s="16"/>
      <c r="F67" s="16"/>
      <c r="G67" s="16"/>
      <c r="H67" s="16"/>
      <c r="I67" s="21"/>
      <c r="L67" s="23"/>
    </row>
    <row r="68" spans="2:16" s="15" customFormat="1" ht="18.899999999999999" customHeight="1" x14ac:dyDescent="0.3">
      <c r="B68" s="20"/>
      <c r="E68" s="16"/>
      <c r="F68" s="16"/>
      <c r="G68" s="16"/>
      <c r="H68" s="16"/>
      <c r="I68" s="21"/>
    </row>
    <row r="69" spans="2:16" ht="24.6" x14ac:dyDescent="0.4">
      <c r="B69" s="2" t="s">
        <v>41</v>
      </c>
      <c r="I69" s="48" t="s">
        <v>35</v>
      </c>
      <c r="J69" s="48"/>
      <c r="K69" s="49">
        <f>K1</f>
        <v>0</v>
      </c>
      <c r="L69" s="49"/>
      <c r="M69" s="49"/>
    </row>
    <row r="70" spans="2:16" ht="15.6" x14ac:dyDescent="0.3">
      <c r="I70" s="48" t="s">
        <v>36</v>
      </c>
      <c r="J70" s="48"/>
      <c r="K70" s="49">
        <f>K2</f>
        <v>0</v>
      </c>
      <c r="L70" s="49"/>
      <c r="M70" s="49"/>
    </row>
    <row r="71" spans="2:16" ht="15.6" x14ac:dyDescent="0.3">
      <c r="I71" s="48" t="s">
        <v>37</v>
      </c>
      <c r="J71" s="48"/>
      <c r="K71" s="49">
        <f>K3</f>
        <v>0</v>
      </c>
      <c r="L71" s="49"/>
      <c r="M71" s="49"/>
    </row>
    <row r="72" spans="2:16" ht="17.399999999999999" x14ac:dyDescent="0.3">
      <c r="D72" s="4" t="s">
        <v>40</v>
      </c>
      <c r="I72" s="48" t="s">
        <v>38</v>
      </c>
      <c r="J72" s="48"/>
      <c r="K72" s="49">
        <f>K4</f>
        <v>0</v>
      </c>
      <c r="L72" s="49"/>
      <c r="M72" s="49"/>
    </row>
    <row r="73" spans="2:16" ht="15.6" x14ac:dyDescent="0.3">
      <c r="I73" s="48" t="s">
        <v>39</v>
      </c>
      <c r="J73" s="48"/>
      <c r="K73" s="50" t="s">
        <v>47</v>
      </c>
      <c r="L73" s="50"/>
      <c r="M73" s="50"/>
    </row>
    <row r="74" spans="2:16" ht="15.6" x14ac:dyDescent="0.3">
      <c r="B74" s="5" t="s">
        <v>34</v>
      </c>
      <c r="I74" s="5"/>
      <c r="J74" s="5"/>
      <c r="K74" s="5"/>
      <c r="L74" s="5"/>
      <c r="M74" s="5"/>
    </row>
    <row r="75" spans="2:16" s="15" customFormat="1" ht="15.6" x14ac:dyDescent="0.3">
      <c r="B75" s="20"/>
      <c r="E75" s="16"/>
      <c r="F75" s="16"/>
      <c r="G75" s="16"/>
      <c r="H75" s="16"/>
      <c r="I75" s="21"/>
    </row>
    <row r="76" spans="2:16" ht="18.899999999999999" customHeight="1" x14ac:dyDescent="0.35">
      <c r="B76" s="9">
        <v>6</v>
      </c>
      <c r="C76" s="47" t="s">
        <v>156</v>
      </c>
      <c r="D76" s="24"/>
      <c r="E76" s="25"/>
      <c r="F76" s="25"/>
      <c r="G76" s="25"/>
      <c r="H76" s="25"/>
      <c r="I76" s="25"/>
      <c r="J76" s="24"/>
      <c r="K76" s="24"/>
      <c r="L76" s="24"/>
      <c r="M76" s="17"/>
    </row>
    <row r="77" spans="2:16" ht="18.899999999999999" customHeight="1" x14ac:dyDescent="0.3">
      <c r="B77" s="13"/>
      <c r="C77" s="36">
        <v>201116104</v>
      </c>
      <c r="D77" s="36">
        <v>20110104</v>
      </c>
      <c r="E77" s="18" t="s">
        <v>95</v>
      </c>
      <c r="F77" s="18"/>
      <c r="G77" s="18"/>
      <c r="H77" s="18" t="s">
        <v>71</v>
      </c>
      <c r="I77" s="19"/>
      <c r="J77" s="36"/>
      <c r="K77" s="36">
        <v>3</v>
      </c>
      <c r="L77" s="36">
        <v>4</v>
      </c>
      <c r="M77" s="36">
        <v>6</v>
      </c>
      <c r="N77" s="28" t="str">
        <f t="shared" ref="N77:N89" si="17">IF(J77="AA","4",IF(J77="BA","3,5",IF(J77="BB","3",IF(J77="CB","2,5",IF(J77="CC","2",IF(J77="DC","1,5",IF(J77="DD","1",IF(J77="FD","0,5","0"))))))))</f>
        <v>0</v>
      </c>
      <c r="O77" s="3">
        <f t="shared" ref="O77:O89" si="18">K77*N77</f>
        <v>0</v>
      </c>
      <c r="P77">
        <f t="shared" ref="P77:P90" si="19">IF(J77&gt;0,K77,0)</f>
        <v>0</v>
      </c>
    </row>
    <row r="78" spans="2:16" ht="18.899999999999999" customHeight="1" x14ac:dyDescent="0.3">
      <c r="B78" s="13"/>
      <c r="C78" s="36">
        <v>201116329</v>
      </c>
      <c r="D78" s="36">
        <v>20110329</v>
      </c>
      <c r="E78" s="18" t="s">
        <v>58</v>
      </c>
      <c r="F78" s="18"/>
      <c r="G78" s="18"/>
      <c r="H78" s="18" t="s">
        <v>71</v>
      </c>
      <c r="I78" s="19"/>
      <c r="J78" s="36"/>
      <c r="K78" s="36">
        <v>3</v>
      </c>
      <c r="L78" s="36">
        <v>4</v>
      </c>
      <c r="M78" s="36">
        <v>6</v>
      </c>
      <c r="N78" s="28" t="str">
        <f t="shared" si="17"/>
        <v>0</v>
      </c>
      <c r="O78" s="3">
        <f t="shared" si="18"/>
        <v>0</v>
      </c>
      <c r="P78">
        <f t="shared" si="19"/>
        <v>0</v>
      </c>
    </row>
    <row r="79" spans="2:16" ht="18.899999999999999" customHeight="1" x14ac:dyDescent="0.3">
      <c r="B79" s="13"/>
      <c r="C79" s="36">
        <v>201114318</v>
      </c>
      <c r="D79" s="36">
        <v>20110520</v>
      </c>
      <c r="E79" s="18" t="s">
        <v>21</v>
      </c>
      <c r="F79" s="18"/>
      <c r="G79" s="46"/>
      <c r="H79" s="18" t="s">
        <v>81</v>
      </c>
      <c r="I79" s="19"/>
      <c r="J79" s="36"/>
      <c r="K79" s="36">
        <v>2</v>
      </c>
      <c r="L79" s="36">
        <v>5</v>
      </c>
      <c r="M79" s="36">
        <v>6</v>
      </c>
      <c r="N79" s="28" t="str">
        <f t="shared" si="17"/>
        <v>0</v>
      </c>
      <c r="O79" s="3">
        <f t="shared" si="18"/>
        <v>0</v>
      </c>
      <c r="P79">
        <f t="shared" si="19"/>
        <v>0</v>
      </c>
    </row>
    <row r="80" spans="2:16" ht="18.899999999999999" customHeight="1" x14ac:dyDescent="0.3">
      <c r="B80" s="13"/>
      <c r="C80" s="36">
        <v>201116501</v>
      </c>
      <c r="D80" s="36">
        <v>20110520</v>
      </c>
      <c r="E80" s="18" t="s">
        <v>99</v>
      </c>
      <c r="F80" s="18"/>
      <c r="G80" s="18"/>
      <c r="H80" s="18" t="s">
        <v>81</v>
      </c>
      <c r="I80" s="19"/>
      <c r="J80" s="36"/>
      <c r="K80" s="36">
        <v>3</v>
      </c>
      <c r="L80" s="36">
        <v>5</v>
      </c>
      <c r="M80" s="36">
        <v>6</v>
      </c>
      <c r="N80" s="28" t="str">
        <f t="shared" ref="N80:N83" si="20">IF(J80="AA","4",IF(J80="BA","3,5",IF(J80="BB","3",IF(J80="CB","2,5",IF(J80="CC","2",IF(J80="DC","1,5",IF(J80="DD","1",IF(J80="FD","0,5","0"))))))))</f>
        <v>0</v>
      </c>
      <c r="O80" s="3">
        <f t="shared" ref="O80:O83" si="21">K80*N80</f>
        <v>0</v>
      </c>
      <c r="P80">
        <f t="shared" si="19"/>
        <v>0</v>
      </c>
    </row>
    <row r="81" spans="2:16" ht="18.899999999999999" customHeight="1" x14ac:dyDescent="0.3">
      <c r="B81" s="13"/>
      <c r="C81" s="36">
        <v>201116502</v>
      </c>
      <c r="D81" s="36">
        <v>20110520</v>
      </c>
      <c r="E81" s="18" t="s">
        <v>61</v>
      </c>
      <c r="F81" s="18"/>
      <c r="G81" s="18"/>
      <c r="H81" s="18" t="s">
        <v>81</v>
      </c>
      <c r="I81" s="19"/>
      <c r="J81" s="36"/>
      <c r="K81" s="36">
        <v>3</v>
      </c>
      <c r="L81" s="36">
        <v>5</v>
      </c>
      <c r="M81" s="36">
        <v>6</v>
      </c>
      <c r="N81" s="28" t="str">
        <f t="shared" si="20"/>
        <v>0</v>
      </c>
      <c r="O81" s="3">
        <f t="shared" si="21"/>
        <v>0</v>
      </c>
      <c r="P81">
        <f t="shared" si="19"/>
        <v>0</v>
      </c>
    </row>
    <row r="82" spans="2:16" ht="18.899999999999999" customHeight="1" x14ac:dyDescent="0.3">
      <c r="B82" s="13"/>
      <c r="C82" s="36">
        <v>201114118</v>
      </c>
      <c r="D82" s="36">
        <v>20110521</v>
      </c>
      <c r="E82" s="18" t="s">
        <v>144</v>
      </c>
      <c r="F82" s="18" t="s">
        <v>136</v>
      </c>
      <c r="G82" s="46"/>
      <c r="H82" s="18" t="s">
        <v>83</v>
      </c>
      <c r="I82" s="19"/>
      <c r="J82" s="36"/>
      <c r="K82" s="36">
        <v>2</v>
      </c>
      <c r="L82" s="36">
        <v>5</v>
      </c>
      <c r="M82" s="36">
        <v>6</v>
      </c>
      <c r="N82" s="28" t="str">
        <f t="shared" si="20"/>
        <v>0</v>
      </c>
      <c r="O82" s="3">
        <f t="shared" si="21"/>
        <v>0</v>
      </c>
      <c r="P82">
        <f t="shared" si="19"/>
        <v>0</v>
      </c>
    </row>
    <row r="83" spans="2:16" ht="18.899999999999999" customHeight="1" x14ac:dyDescent="0.3">
      <c r="B83" s="13"/>
      <c r="C83" s="36">
        <v>201116602</v>
      </c>
      <c r="D83" s="36">
        <v>20110521</v>
      </c>
      <c r="E83" s="18" t="s">
        <v>101</v>
      </c>
      <c r="F83" s="18"/>
      <c r="G83" s="18"/>
      <c r="H83" s="18" t="s">
        <v>83</v>
      </c>
      <c r="I83" s="19"/>
      <c r="J83" s="36"/>
      <c r="K83" s="36">
        <v>3</v>
      </c>
      <c r="L83" s="36">
        <v>5</v>
      </c>
      <c r="M83" s="36">
        <v>6</v>
      </c>
      <c r="N83" s="28" t="str">
        <f t="shared" si="20"/>
        <v>0</v>
      </c>
      <c r="O83" s="3">
        <f t="shared" si="21"/>
        <v>0</v>
      </c>
      <c r="P83">
        <f t="shared" si="19"/>
        <v>0</v>
      </c>
    </row>
    <row r="84" spans="2:16" ht="18.899999999999999" customHeight="1" x14ac:dyDescent="0.3">
      <c r="B84" s="13"/>
      <c r="C84" s="36">
        <v>201116600</v>
      </c>
      <c r="D84" s="36">
        <v>20110521</v>
      </c>
      <c r="E84" s="18" t="s">
        <v>97</v>
      </c>
      <c r="F84" s="18"/>
      <c r="G84" s="18"/>
      <c r="H84" s="18" t="s">
        <v>82</v>
      </c>
      <c r="I84" s="19"/>
      <c r="J84" s="36"/>
      <c r="K84" s="36">
        <v>3</v>
      </c>
      <c r="L84" s="36">
        <v>5</v>
      </c>
      <c r="M84" s="36">
        <v>6</v>
      </c>
      <c r="N84" s="28" t="str">
        <f t="shared" si="17"/>
        <v>0</v>
      </c>
      <c r="O84" s="3">
        <f t="shared" si="18"/>
        <v>0</v>
      </c>
      <c r="P84">
        <f t="shared" si="19"/>
        <v>0</v>
      </c>
    </row>
    <row r="85" spans="2:16" ht="18.899999999999999" customHeight="1" x14ac:dyDescent="0.3">
      <c r="B85" s="13"/>
      <c r="C85" s="36">
        <v>201116700</v>
      </c>
      <c r="D85" s="36">
        <v>20110522</v>
      </c>
      <c r="E85" s="18" t="s">
        <v>98</v>
      </c>
      <c r="F85" s="18"/>
      <c r="G85" s="18"/>
      <c r="H85" s="18" t="s">
        <v>82</v>
      </c>
      <c r="I85" s="19"/>
      <c r="J85" s="36"/>
      <c r="K85" s="36">
        <v>2</v>
      </c>
      <c r="L85" s="36">
        <v>5</v>
      </c>
      <c r="M85" s="36">
        <v>6</v>
      </c>
      <c r="N85" s="28" t="str">
        <f t="shared" si="17"/>
        <v>0</v>
      </c>
      <c r="O85" s="3">
        <f t="shared" si="18"/>
        <v>0</v>
      </c>
      <c r="P85">
        <f t="shared" si="19"/>
        <v>0</v>
      </c>
    </row>
    <row r="86" spans="2:16" ht="18.899999999999999" customHeight="1" x14ac:dyDescent="0.3">
      <c r="B86" s="13"/>
      <c r="C86" s="36">
        <v>201116701</v>
      </c>
      <c r="D86" s="36">
        <v>20110522</v>
      </c>
      <c r="E86" s="18" t="s">
        <v>59</v>
      </c>
      <c r="F86" s="18"/>
      <c r="G86" s="18"/>
      <c r="H86" s="18" t="s">
        <v>82</v>
      </c>
      <c r="I86" s="19"/>
      <c r="J86" s="36"/>
      <c r="K86" s="36">
        <v>2</v>
      </c>
      <c r="L86" s="36">
        <v>5</v>
      </c>
      <c r="M86" s="36">
        <v>6</v>
      </c>
      <c r="N86" s="28" t="str">
        <f t="shared" si="17"/>
        <v>0</v>
      </c>
      <c r="O86" s="3">
        <f t="shared" si="18"/>
        <v>0</v>
      </c>
      <c r="P86">
        <f t="shared" si="19"/>
        <v>0</v>
      </c>
    </row>
    <row r="87" spans="2:16" ht="18.899999999999999" customHeight="1" x14ac:dyDescent="0.3">
      <c r="B87" s="13"/>
      <c r="C87" s="36">
        <v>201116702</v>
      </c>
      <c r="D87" s="36">
        <v>20110522</v>
      </c>
      <c r="E87" s="18" t="s">
        <v>100</v>
      </c>
      <c r="F87" s="18"/>
      <c r="G87" s="18"/>
      <c r="H87" s="18" t="s">
        <v>82</v>
      </c>
      <c r="I87" s="19"/>
      <c r="J87" s="36"/>
      <c r="K87" s="36">
        <v>3</v>
      </c>
      <c r="L87" s="36">
        <v>5</v>
      </c>
      <c r="M87" s="36">
        <v>6</v>
      </c>
      <c r="N87" s="28" t="str">
        <f t="shared" si="17"/>
        <v>0</v>
      </c>
      <c r="O87" s="3">
        <f t="shared" si="18"/>
        <v>0</v>
      </c>
      <c r="P87">
        <f t="shared" si="19"/>
        <v>0</v>
      </c>
    </row>
    <row r="88" spans="2:16" ht="18.899999999999999" customHeight="1" x14ac:dyDescent="0.3">
      <c r="B88" s="13"/>
      <c r="C88" s="36">
        <v>201116800</v>
      </c>
      <c r="D88" s="36">
        <v>20110523</v>
      </c>
      <c r="E88" s="18" t="s">
        <v>96</v>
      </c>
      <c r="F88" s="18"/>
      <c r="G88" s="46"/>
      <c r="H88" s="18" t="s">
        <v>84</v>
      </c>
      <c r="I88" s="19"/>
      <c r="J88" s="36"/>
      <c r="K88" s="36">
        <v>3</v>
      </c>
      <c r="L88" s="36">
        <v>5</v>
      </c>
      <c r="M88" s="36">
        <v>6</v>
      </c>
      <c r="N88" s="28" t="str">
        <f t="shared" si="17"/>
        <v>0</v>
      </c>
      <c r="O88" s="3">
        <f t="shared" si="18"/>
        <v>0</v>
      </c>
      <c r="P88">
        <f t="shared" si="19"/>
        <v>0</v>
      </c>
    </row>
    <row r="89" spans="2:16" ht="18.899999999999999" customHeight="1" x14ac:dyDescent="0.3">
      <c r="B89" s="13"/>
      <c r="C89" s="36">
        <v>201116801</v>
      </c>
      <c r="D89" s="36">
        <v>20110523</v>
      </c>
      <c r="E89" s="18" t="s">
        <v>102</v>
      </c>
      <c r="F89" s="18"/>
      <c r="G89" s="18"/>
      <c r="H89" s="18" t="s">
        <v>84</v>
      </c>
      <c r="I89" s="19"/>
      <c r="J89" s="36"/>
      <c r="K89" s="36">
        <v>3</v>
      </c>
      <c r="L89" s="36">
        <v>5</v>
      </c>
      <c r="M89" s="36">
        <v>6</v>
      </c>
      <c r="N89" s="28" t="str">
        <f t="shared" si="17"/>
        <v>0</v>
      </c>
      <c r="O89" s="3">
        <f t="shared" si="18"/>
        <v>0</v>
      </c>
      <c r="P89">
        <f t="shared" si="19"/>
        <v>0</v>
      </c>
    </row>
    <row r="90" spans="2:16" ht="18.899999999999999" customHeight="1" x14ac:dyDescent="0.3">
      <c r="B90" s="13"/>
      <c r="C90" s="36"/>
      <c r="D90" s="36"/>
      <c r="E90" s="7"/>
      <c r="F90" s="18"/>
      <c r="G90" s="46"/>
      <c r="H90" s="18"/>
      <c r="I90" s="19"/>
      <c r="J90" s="36"/>
      <c r="K90" s="36">
        <v>3</v>
      </c>
      <c r="L90" s="36">
        <v>5</v>
      </c>
      <c r="M90" s="36">
        <v>6</v>
      </c>
      <c r="N90" s="28" t="str">
        <f t="shared" ref="N90:N128" si="22">IF(J90="AA","4",IF(J90="BA","3,5",IF(J90="BB","3",IF(J90="CB","2,5",IF(J90="CC","2",IF(J90="DC","1,5",IF(J90="DD","1",IF(J90="FD","0,5","0"))))))))</f>
        <v>0</v>
      </c>
      <c r="O90" s="3">
        <f t="shared" ref="O90:O128" si="23">K90*N90</f>
        <v>0</v>
      </c>
      <c r="P90">
        <f t="shared" si="19"/>
        <v>0</v>
      </c>
    </row>
    <row r="91" spans="2:16" s="44" customFormat="1" ht="18.899999999999999" customHeight="1" x14ac:dyDescent="0.35">
      <c r="B91" s="9">
        <v>7</v>
      </c>
      <c r="C91" s="47" t="s">
        <v>157</v>
      </c>
      <c r="D91" s="39"/>
      <c r="E91" s="40"/>
      <c r="F91" s="40"/>
      <c r="G91" s="40"/>
      <c r="H91" s="40"/>
      <c r="I91" s="40"/>
      <c r="J91" s="39"/>
      <c r="K91" s="39"/>
      <c r="L91" s="39"/>
      <c r="M91" s="41"/>
      <c r="N91" s="42"/>
      <c r="O91" s="43">
        <f>SUM(O77:O90)</f>
        <v>0</v>
      </c>
      <c r="P91" s="43">
        <f>SUM(P77:P90)</f>
        <v>0</v>
      </c>
    </row>
    <row r="92" spans="2:16" ht="18.899999999999999" customHeight="1" x14ac:dyDescent="0.3">
      <c r="B92" s="13"/>
      <c r="C92" s="36">
        <v>201117112</v>
      </c>
      <c r="D92" s="36">
        <v>20110112</v>
      </c>
      <c r="E92" s="19" t="s">
        <v>24</v>
      </c>
      <c r="F92" s="19"/>
      <c r="G92" s="19"/>
      <c r="H92" s="19" t="s">
        <v>71</v>
      </c>
      <c r="I92" s="19"/>
      <c r="J92" s="36"/>
      <c r="K92" s="36">
        <v>3</v>
      </c>
      <c r="L92" s="36">
        <v>5</v>
      </c>
      <c r="M92" s="36">
        <v>7</v>
      </c>
      <c r="N92" s="28" t="str">
        <f t="shared" si="22"/>
        <v>0</v>
      </c>
      <c r="O92" s="3">
        <f t="shared" si="23"/>
        <v>0</v>
      </c>
      <c r="P92">
        <f t="shared" ref="P92:P108" si="24">IF(J92&gt;0,K92,0)</f>
        <v>0</v>
      </c>
    </row>
    <row r="93" spans="2:16" ht="18.899999999999999" customHeight="1" x14ac:dyDescent="0.3">
      <c r="B93" s="13"/>
      <c r="C93" s="36">
        <v>201117330</v>
      </c>
      <c r="D93" s="36">
        <v>20110330</v>
      </c>
      <c r="E93" s="19" t="s">
        <v>145</v>
      </c>
      <c r="F93" s="19" t="s">
        <v>137</v>
      </c>
      <c r="G93" s="19"/>
      <c r="H93" s="19" t="s">
        <v>71</v>
      </c>
      <c r="I93" s="19"/>
      <c r="J93" s="36"/>
      <c r="K93" s="36">
        <v>3</v>
      </c>
      <c r="L93" s="36">
        <v>5</v>
      </c>
      <c r="M93" s="36">
        <v>7</v>
      </c>
      <c r="N93" s="28" t="str">
        <f t="shared" si="22"/>
        <v>0</v>
      </c>
      <c r="O93" s="3">
        <f t="shared" si="23"/>
        <v>0</v>
      </c>
      <c r="P93">
        <f t="shared" si="24"/>
        <v>0</v>
      </c>
    </row>
    <row r="94" spans="2:16" ht="18.899999999999999" customHeight="1" x14ac:dyDescent="0.3">
      <c r="B94" s="13"/>
      <c r="C94" s="36">
        <v>201117500</v>
      </c>
      <c r="D94" s="36">
        <v>20110524</v>
      </c>
      <c r="E94" s="19" t="s">
        <v>103</v>
      </c>
      <c r="F94" s="19"/>
      <c r="G94" s="46"/>
      <c r="H94" s="19" t="s">
        <v>76</v>
      </c>
      <c r="I94" s="19"/>
      <c r="J94" s="36"/>
      <c r="K94" s="36">
        <v>3</v>
      </c>
      <c r="L94" s="36">
        <v>5</v>
      </c>
      <c r="M94" s="36">
        <v>7</v>
      </c>
      <c r="N94" s="28" t="str">
        <f t="shared" si="22"/>
        <v>0</v>
      </c>
      <c r="O94" s="3">
        <f t="shared" si="23"/>
        <v>0</v>
      </c>
      <c r="P94">
        <f t="shared" si="24"/>
        <v>0</v>
      </c>
    </row>
    <row r="95" spans="2:16" ht="18.899999999999999" customHeight="1" x14ac:dyDescent="0.3">
      <c r="B95" s="13"/>
      <c r="C95" s="36">
        <v>201117501</v>
      </c>
      <c r="D95" s="36">
        <v>20110524</v>
      </c>
      <c r="E95" s="19" t="s">
        <v>106</v>
      </c>
      <c r="F95" s="19"/>
      <c r="G95" s="19"/>
      <c r="H95" s="19" t="s">
        <v>76</v>
      </c>
      <c r="I95" s="19"/>
      <c r="J95" s="36"/>
      <c r="K95" s="36">
        <v>3</v>
      </c>
      <c r="L95" s="36">
        <v>5</v>
      </c>
      <c r="M95" s="36">
        <v>7</v>
      </c>
      <c r="N95" s="28" t="str">
        <f t="shared" si="22"/>
        <v>0</v>
      </c>
      <c r="O95" s="3">
        <f t="shared" si="23"/>
        <v>0</v>
      </c>
      <c r="P95">
        <f t="shared" si="24"/>
        <v>0</v>
      </c>
    </row>
    <row r="96" spans="2:16" ht="18.899999999999999" customHeight="1" x14ac:dyDescent="0.3">
      <c r="B96" s="13"/>
      <c r="C96" s="36">
        <v>201117502</v>
      </c>
      <c r="D96" s="36">
        <v>20110524</v>
      </c>
      <c r="E96" s="19" t="s">
        <v>55</v>
      </c>
      <c r="F96" s="19"/>
      <c r="G96" s="19"/>
      <c r="H96" s="19" t="s">
        <v>76</v>
      </c>
      <c r="I96" s="19"/>
      <c r="J96" s="36"/>
      <c r="K96" s="36">
        <v>3</v>
      </c>
      <c r="L96" s="36">
        <v>5</v>
      </c>
      <c r="M96" s="36">
        <v>7</v>
      </c>
      <c r="N96" s="28" t="str">
        <f t="shared" si="22"/>
        <v>0</v>
      </c>
      <c r="O96" s="3">
        <f t="shared" si="23"/>
        <v>0</v>
      </c>
      <c r="P96">
        <f t="shared" si="24"/>
        <v>0</v>
      </c>
    </row>
    <row r="97" spans="2:16" ht="18.899999999999999" customHeight="1" x14ac:dyDescent="0.3">
      <c r="B97" s="13"/>
      <c r="C97" s="36">
        <v>201117600</v>
      </c>
      <c r="D97" s="36">
        <v>20110525</v>
      </c>
      <c r="E97" s="19" t="s">
        <v>12</v>
      </c>
      <c r="F97" s="19"/>
      <c r="G97" s="46"/>
      <c r="H97" s="19" t="s">
        <v>77</v>
      </c>
      <c r="I97" s="19"/>
      <c r="J97" s="36"/>
      <c r="K97" s="36">
        <v>3</v>
      </c>
      <c r="L97" s="36">
        <v>5</v>
      </c>
      <c r="M97" s="36">
        <v>7</v>
      </c>
      <c r="N97" s="28" t="str">
        <f t="shared" si="22"/>
        <v>0</v>
      </c>
      <c r="O97" s="3">
        <f t="shared" si="23"/>
        <v>0</v>
      </c>
      <c r="P97">
        <f t="shared" si="24"/>
        <v>0</v>
      </c>
    </row>
    <row r="98" spans="2:16" ht="18.899999999999999" customHeight="1" x14ac:dyDescent="0.3">
      <c r="B98" s="13"/>
      <c r="C98" s="36">
        <v>201117601</v>
      </c>
      <c r="D98" s="36">
        <v>20110525</v>
      </c>
      <c r="E98" s="19" t="s">
        <v>104</v>
      </c>
      <c r="F98" s="19"/>
      <c r="G98" s="19"/>
      <c r="H98" s="19" t="s">
        <v>77</v>
      </c>
      <c r="I98" s="19"/>
      <c r="J98" s="36"/>
      <c r="K98" s="36">
        <v>3</v>
      </c>
      <c r="L98" s="36">
        <v>5</v>
      </c>
      <c r="M98" s="36">
        <v>7</v>
      </c>
      <c r="N98" s="28" t="str">
        <f t="shared" si="22"/>
        <v>0</v>
      </c>
      <c r="O98" s="3">
        <f t="shared" si="23"/>
        <v>0</v>
      </c>
      <c r="P98">
        <f t="shared" si="24"/>
        <v>0</v>
      </c>
    </row>
    <row r="99" spans="2:16" ht="18.899999999999999" customHeight="1" x14ac:dyDescent="0.3">
      <c r="B99" s="13"/>
      <c r="C99" s="36">
        <v>201117602</v>
      </c>
      <c r="D99" s="36">
        <v>20110525</v>
      </c>
      <c r="E99" s="19" t="s">
        <v>107</v>
      </c>
      <c r="F99" s="19"/>
      <c r="G99" s="19"/>
      <c r="H99" s="19" t="s">
        <v>77</v>
      </c>
      <c r="I99" s="19"/>
      <c r="J99" s="36"/>
      <c r="K99" s="36">
        <v>3</v>
      </c>
      <c r="L99" s="36">
        <v>5</v>
      </c>
      <c r="M99" s="36">
        <v>7</v>
      </c>
      <c r="N99" s="28" t="str">
        <f t="shared" si="22"/>
        <v>0</v>
      </c>
      <c r="O99" s="3">
        <f t="shared" si="23"/>
        <v>0</v>
      </c>
      <c r="P99">
        <f t="shared" si="24"/>
        <v>0</v>
      </c>
    </row>
    <row r="100" spans="2:16" ht="18.899999999999999" customHeight="1" x14ac:dyDescent="0.3">
      <c r="B100" s="13"/>
      <c r="C100" s="36">
        <v>201117603</v>
      </c>
      <c r="D100" s="36">
        <v>20110525</v>
      </c>
      <c r="E100" s="19" t="s">
        <v>56</v>
      </c>
      <c r="F100" s="19"/>
      <c r="G100" s="19"/>
      <c r="H100" s="19" t="s">
        <v>77</v>
      </c>
      <c r="I100" s="19"/>
      <c r="J100" s="36"/>
      <c r="K100" s="36">
        <v>3</v>
      </c>
      <c r="L100" s="36">
        <v>5</v>
      </c>
      <c r="M100" s="36">
        <v>7</v>
      </c>
      <c r="N100" s="28" t="str">
        <f t="shared" si="22"/>
        <v>0</v>
      </c>
      <c r="O100" s="3">
        <f t="shared" si="23"/>
        <v>0</v>
      </c>
      <c r="P100">
        <f t="shared" si="24"/>
        <v>0</v>
      </c>
    </row>
    <row r="101" spans="2:16" ht="18.899999999999999" customHeight="1" x14ac:dyDescent="0.3">
      <c r="B101" s="13"/>
      <c r="C101" s="36">
        <v>201117700</v>
      </c>
      <c r="D101" s="36">
        <v>20110526</v>
      </c>
      <c r="E101" s="19" t="s">
        <v>105</v>
      </c>
      <c r="F101" s="19"/>
      <c r="G101" s="19"/>
      <c r="H101" s="19" t="s">
        <v>78</v>
      </c>
      <c r="I101" s="19"/>
      <c r="J101" s="36"/>
      <c r="K101" s="36">
        <v>3</v>
      </c>
      <c r="L101" s="36">
        <v>5</v>
      </c>
      <c r="M101" s="36">
        <v>7</v>
      </c>
      <c r="N101" s="28" t="str">
        <f t="shared" si="22"/>
        <v>0</v>
      </c>
      <c r="O101" s="3">
        <f t="shared" si="23"/>
        <v>0</v>
      </c>
      <c r="P101">
        <f t="shared" si="24"/>
        <v>0</v>
      </c>
    </row>
    <row r="102" spans="2:16" ht="18.899999999999999" customHeight="1" x14ac:dyDescent="0.3">
      <c r="B102" s="13"/>
      <c r="C102" s="36">
        <v>201117701</v>
      </c>
      <c r="D102" s="36">
        <v>20110526</v>
      </c>
      <c r="E102" s="19" t="s">
        <v>108</v>
      </c>
      <c r="F102" s="19"/>
      <c r="G102" s="46"/>
      <c r="H102" s="19" t="s">
        <v>78</v>
      </c>
      <c r="I102" s="19"/>
      <c r="J102" s="36"/>
      <c r="K102" s="36">
        <v>2</v>
      </c>
      <c r="L102" s="36">
        <v>5</v>
      </c>
      <c r="M102" s="36">
        <v>7</v>
      </c>
      <c r="N102" s="28" t="str">
        <f t="shared" si="22"/>
        <v>0</v>
      </c>
      <c r="O102" s="3">
        <f t="shared" si="23"/>
        <v>0</v>
      </c>
      <c r="P102">
        <f t="shared" si="24"/>
        <v>0</v>
      </c>
    </row>
    <row r="103" spans="2:16" ht="18.899999999999999" customHeight="1" x14ac:dyDescent="0.3">
      <c r="B103" s="13"/>
      <c r="C103" s="36">
        <v>201117702</v>
      </c>
      <c r="D103" s="36">
        <v>20110526</v>
      </c>
      <c r="E103" s="19" t="s">
        <v>54</v>
      </c>
      <c r="F103" s="19"/>
      <c r="G103" s="46"/>
      <c r="H103" s="19" t="s">
        <v>78</v>
      </c>
      <c r="I103" s="19"/>
      <c r="J103" s="36"/>
      <c r="K103" s="36">
        <v>3</v>
      </c>
      <c r="L103" s="36">
        <v>5</v>
      </c>
      <c r="M103" s="36">
        <v>7</v>
      </c>
      <c r="N103" s="28" t="str">
        <f t="shared" si="22"/>
        <v>0</v>
      </c>
      <c r="O103" s="3">
        <f t="shared" si="23"/>
        <v>0</v>
      </c>
      <c r="P103">
        <f t="shared" si="24"/>
        <v>0</v>
      </c>
    </row>
    <row r="104" spans="2:16" ht="18.899999999999999" customHeight="1" x14ac:dyDescent="0.3">
      <c r="B104" s="13"/>
      <c r="C104" s="36">
        <v>201117703</v>
      </c>
      <c r="D104" s="36">
        <v>20110526</v>
      </c>
      <c r="E104" s="19" t="s">
        <v>109</v>
      </c>
      <c r="F104" s="19"/>
      <c r="G104" s="19"/>
      <c r="H104" s="19" t="s">
        <v>78</v>
      </c>
      <c r="I104" s="19"/>
      <c r="J104" s="36"/>
      <c r="K104" s="36">
        <v>3</v>
      </c>
      <c r="L104" s="36">
        <v>5</v>
      </c>
      <c r="M104" s="36">
        <v>7</v>
      </c>
      <c r="N104" s="28" t="str">
        <f t="shared" si="22"/>
        <v>0</v>
      </c>
      <c r="O104" s="3">
        <f t="shared" si="23"/>
        <v>0</v>
      </c>
      <c r="P104">
        <f t="shared" si="24"/>
        <v>0</v>
      </c>
    </row>
    <row r="105" spans="2:16" ht="18.899999999999999" customHeight="1" x14ac:dyDescent="0.3">
      <c r="B105" s="13"/>
      <c r="C105" s="36">
        <v>201117800</v>
      </c>
      <c r="D105" s="36">
        <v>20110527</v>
      </c>
      <c r="E105" s="19" t="s">
        <v>110</v>
      </c>
      <c r="F105" s="19"/>
      <c r="G105" s="19"/>
      <c r="H105" s="19" t="s">
        <v>79</v>
      </c>
      <c r="I105" s="19"/>
      <c r="J105" s="36"/>
      <c r="K105" s="36">
        <v>3</v>
      </c>
      <c r="L105" s="36">
        <v>5</v>
      </c>
      <c r="M105" s="36">
        <v>7</v>
      </c>
      <c r="N105" s="28" t="str">
        <f t="shared" si="22"/>
        <v>0</v>
      </c>
      <c r="O105" s="3">
        <f t="shared" si="23"/>
        <v>0</v>
      </c>
      <c r="P105">
        <f t="shared" si="24"/>
        <v>0</v>
      </c>
    </row>
    <row r="106" spans="2:16" ht="18.899999999999999" customHeight="1" x14ac:dyDescent="0.3">
      <c r="B106" s="13"/>
      <c r="C106" s="36">
        <v>201117801</v>
      </c>
      <c r="D106" s="36">
        <v>20110527</v>
      </c>
      <c r="E106" s="19" t="s">
        <v>111</v>
      </c>
      <c r="F106" s="19"/>
      <c r="G106" s="19"/>
      <c r="H106" s="19" t="s">
        <v>79</v>
      </c>
      <c r="I106" s="19"/>
      <c r="J106" s="36"/>
      <c r="K106" s="36">
        <v>3</v>
      </c>
      <c r="L106" s="36">
        <v>5</v>
      </c>
      <c r="M106" s="36">
        <v>7</v>
      </c>
      <c r="N106" s="28" t="str">
        <f t="shared" si="22"/>
        <v>0</v>
      </c>
      <c r="O106" s="3">
        <f t="shared" si="23"/>
        <v>0</v>
      </c>
      <c r="P106">
        <f t="shared" si="24"/>
        <v>0</v>
      </c>
    </row>
    <row r="107" spans="2:16" ht="18.899999999999999" customHeight="1" x14ac:dyDescent="0.3">
      <c r="B107" s="13"/>
      <c r="C107" s="36">
        <v>201117802</v>
      </c>
      <c r="D107" s="36">
        <v>20110527</v>
      </c>
      <c r="E107" s="19" t="s">
        <v>112</v>
      </c>
      <c r="F107" s="19"/>
      <c r="G107" s="19"/>
      <c r="H107" s="19" t="s">
        <v>79</v>
      </c>
      <c r="I107" s="19"/>
      <c r="J107" s="36"/>
      <c r="K107" s="36">
        <v>3</v>
      </c>
      <c r="L107" s="36">
        <v>5</v>
      </c>
      <c r="M107" s="36">
        <v>7</v>
      </c>
      <c r="N107" s="28" t="str">
        <f t="shared" si="22"/>
        <v>0</v>
      </c>
      <c r="O107" s="3">
        <f t="shared" si="23"/>
        <v>0</v>
      </c>
      <c r="P107">
        <f t="shared" si="24"/>
        <v>0</v>
      </c>
    </row>
    <row r="108" spans="2:16" ht="18.899999999999999" customHeight="1" x14ac:dyDescent="0.3">
      <c r="B108" s="14"/>
      <c r="C108" s="36">
        <v>201117803</v>
      </c>
      <c r="D108" s="36">
        <v>20110527</v>
      </c>
      <c r="E108" s="19" t="s">
        <v>113</v>
      </c>
      <c r="F108" s="19"/>
      <c r="G108" s="19"/>
      <c r="H108" s="19" t="s">
        <v>79</v>
      </c>
      <c r="I108" s="19"/>
      <c r="J108" s="36"/>
      <c r="K108" s="36">
        <v>3</v>
      </c>
      <c r="L108" s="36">
        <v>5</v>
      </c>
      <c r="M108" s="36">
        <v>7</v>
      </c>
      <c r="N108" s="28" t="str">
        <f t="shared" si="22"/>
        <v>0</v>
      </c>
      <c r="O108" s="3">
        <f t="shared" si="23"/>
        <v>0</v>
      </c>
      <c r="P108">
        <f t="shared" si="24"/>
        <v>0</v>
      </c>
    </row>
    <row r="109" spans="2:16" ht="18.899999999999999" customHeight="1" x14ac:dyDescent="0.3">
      <c r="B109" s="14"/>
      <c r="C109" s="36">
        <v>201117997</v>
      </c>
      <c r="D109" s="36">
        <v>20110997</v>
      </c>
      <c r="E109" s="18" t="s">
        <v>62</v>
      </c>
      <c r="F109" s="18"/>
      <c r="G109" s="18"/>
      <c r="H109" s="18"/>
      <c r="I109" s="19"/>
      <c r="J109" s="36"/>
      <c r="K109" s="36"/>
      <c r="L109" s="36">
        <v>2</v>
      </c>
      <c r="M109" s="36"/>
      <c r="N109" s="28" t="str">
        <f t="shared" ref="N109" si="25">IF(J109="AA","4",IF(J109="BA","3,5",IF(J109="BB","3",IF(J109="CB","2,5",IF(J109="CC","2",IF(J109="DC","1,5",IF(J109="DD","1",IF(J109="FD","0,5","0"))))))))</f>
        <v>0</v>
      </c>
      <c r="O109" s="3">
        <f t="shared" ref="O109" si="26">K109*N109</f>
        <v>0</v>
      </c>
      <c r="P109">
        <f t="shared" ref="P109" si="27">IF(I109&gt;0,K109,0)</f>
        <v>0</v>
      </c>
    </row>
    <row r="110" spans="2:16" s="44" customFormat="1" ht="18.899999999999999" customHeight="1" x14ac:dyDescent="0.35">
      <c r="B110" s="9">
        <v>8</v>
      </c>
      <c r="C110" s="47" t="s">
        <v>158</v>
      </c>
      <c r="D110" s="39"/>
      <c r="E110" s="40"/>
      <c r="F110" s="40"/>
      <c r="G110" s="40"/>
      <c r="H110" s="40"/>
      <c r="I110" s="40"/>
      <c r="J110" s="39"/>
      <c r="K110" s="39"/>
      <c r="L110" s="39"/>
      <c r="M110" s="41"/>
      <c r="N110" s="42"/>
      <c r="O110" s="43">
        <f>SUM(O92:O109)</f>
        <v>0</v>
      </c>
      <c r="P110" s="43">
        <f>SUM(P92:P109)</f>
        <v>0</v>
      </c>
    </row>
    <row r="111" spans="2:16" ht="18.899999999999999" customHeight="1" x14ac:dyDescent="0.3">
      <c r="B111" s="13"/>
      <c r="C111" s="36">
        <v>201118120</v>
      </c>
      <c r="D111" s="36">
        <v>20110120</v>
      </c>
      <c r="E111" s="18" t="s">
        <v>64</v>
      </c>
      <c r="F111" s="18"/>
      <c r="G111" s="18"/>
      <c r="H111" s="18" t="s">
        <v>71</v>
      </c>
      <c r="I111" s="19"/>
      <c r="J111" s="36"/>
      <c r="K111" s="36">
        <v>3</v>
      </c>
      <c r="L111" s="36">
        <v>5</v>
      </c>
      <c r="M111" s="36">
        <v>8</v>
      </c>
      <c r="N111" s="28" t="str">
        <f t="shared" si="22"/>
        <v>0</v>
      </c>
      <c r="O111" s="3">
        <f t="shared" si="23"/>
        <v>0</v>
      </c>
      <c r="P111">
        <f t="shared" ref="P111:P128" si="28">IF(J111&gt;0,K111,0)</f>
        <v>0</v>
      </c>
    </row>
    <row r="112" spans="2:16" ht="18.899999999999999" customHeight="1" x14ac:dyDescent="0.3">
      <c r="B112" s="13"/>
      <c r="C112" s="36">
        <v>201118119</v>
      </c>
      <c r="D112" s="36">
        <v>20110119</v>
      </c>
      <c r="E112" s="18" t="s">
        <v>68</v>
      </c>
      <c r="F112" s="18"/>
      <c r="G112" s="18"/>
      <c r="H112" s="18" t="s">
        <v>71</v>
      </c>
      <c r="I112" s="19"/>
      <c r="J112" s="36"/>
      <c r="K112" s="36">
        <v>3</v>
      </c>
      <c r="L112" s="36">
        <v>5</v>
      </c>
      <c r="M112" s="36">
        <v>8</v>
      </c>
      <c r="N112" s="28" t="str">
        <f t="shared" si="22"/>
        <v>0</v>
      </c>
      <c r="O112" s="3">
        <f t="shared" si="23"/>
        <v>0</v>
      </c>
      <c r="P112">
        <f t="shared" si="28"/>
        <v>0</v>
      </c>
    </row>
    <row r="113" spans="2:16" ht="18.899999999999999" customHeight="1" x14ac:dyDescent="0.3">
      <c r="B113" s="13"/>
      <c r="C113" s="36">
        <v>201118500</v>
      </c>
      <c r="D113" s="36">
        <v>20110528</v>
      </c>
      <c r="E113" s="8" t="s">
        <v>63</v>
      </c>
      <c r="F113" s="8"/>
      <c r="G113" s="8"/>
      <c r="H113" s="8" t="s">
        <v>85</v>
      </c>
      <c r="I113" s="19"/>
      <c r="J113" s="36"/>
      <c r="K113" s="36">
        <v>3</v>
      </c>
      <c r="L113" s="36">
        <v>5</v>
      </c>
      <c r="M113" s="36">
        <v>8</v>
      </c>
      <c r="N113" s="28" t="str">
        <f t="shared" ref="N113:N116" si="29">IF(J113="AA","4",IF(J113="BA","3,5",IF(J113="BB","3",IF(J113="CB","2,5",IF(J113="CC","2",IF(J113="DC","1,5",IF(J113="DD","1",IF(J113="FD","0,5","0"))))))))</f>
        <v>0</v>
      </c>
      <c r="O113" s="3">
        <f t="shared" ref="O113:O116" si="30">K113*N113</f>
        <v>0</v>
      </c>
      <c r="P113">
        <f t="shared" si="28"/>
        <v>0</v>
      </c>
    </row>
    <row r="114" spans="2:16" ht="18.899999999999999" customHeight="1" x14ac:dyDescent="0.3">
      <c r="B114" s="13"/>
      <c r="C114" s="36">
        <v>201118501</v>
      </c>
      <c r="D114" s="36">
        <v>20110528</v>
      </c>
      <c r="E114" s="18" t="s">
        <v>114</v>
      </c>
      <c r="F114" s="18"/>
      <c r="G114" s="46"/>
      <c r="H114" s="18" t="s">
        <v>85</v>
      </c>
      <c r="I114" s="19"/>
      <c r="J114" s="36"/>
      <c r="K114" s="36">
        <v>3</v>
      </c>
      <c r="L114" s="36">
        <v>5</v>
      </c>
      <c r="M114" s="36">
        <v>8</v>
      </c>
      <c r="N114" s="28" t="str">
        <f t="shared" si="29"/>
        <v>0</v>
      </c>
      <c r="O114" s="3">
        <f t="shared" si="30"/>
        <v>0</v>
      </c>
      <c r="P114">
        <f t="shared" si="28"/>
        <v>0</v>
      </c>
    </row>
    <row r="115" spans="2:16" ht="18.899999999999999" customHeight="1" x14ac:dyDescent="0.3">
      <c r="B115" s="13"/>
      <c r="C115" s="36">
        <v>201118502</v>
      </c>
      <c r="D115" s="36">
        <v>20110528</v>
      </c>
      <c r="E115" s="18" t="s">
        <v>67</v>
      </c>
      <c r="F115" s="18"/>
      <c r="G115" s="18"/>
      <c r="H115" s="18" t="s">
        <v>85</v>
      </c>
      <c r="I115" s="19"/>
      <c r="J115" s="36"/>
      <c r="K115" s="36">
        <v>3</v>
      </c>
      <c r="L115" s="36">
        <v>5</v>
      </c>
      <c r="M115" s="36">
        <v>8</v>
      </c>
      <c r="N115" s="28" t="str">
        <f t="shared" si="29"/>
        <v>0</v>
      </c>
      <c r="O115" s="3">
        <f t="shared" si="30"/>
        <v>0</v>
      </c>
      <c r="P115">
        <f t="shared" si="28"/>
        <v>0</v>
      </c>
    </row>
    <row r="116" spans="2:16" ht="18.899999999999999" customHeight="1" x14ac:dyDescent="0.3">
      <c r="B116" s="13"/>
      <c r="C116" s="36">
        <v>201118503</v>
      </c>
      <c r="D116" s="36">
        <v>20110528</v>
      </c>
      <c r="E116" s="18" t="s">
        <v>119</v>
      </c>
      <c r="F116" s="18"/>
      <c r="G116" s="18"/>
      <c r="H116" s="18" t="s">
        <v>85</v>
      </c>
      <c r="I116" s="19"/>
      <c r="J116" s="36"/>
      <c r="K116" s="36">
        <v>3</v>
      </c>
      <c r="L116" s="36">
        <v>5</v>
      </c>
      <c r="M116" s="36">
        <v>8</v>
      </c>
      <c r="N116" s="28" t="str">
        <f t="shared" si="29"/>
        <v>0</v>
      </c>
      <c r="O116" s="3">
        <f t="shared" si="30"/>
        <v>0</v>
      </c>
      <c r="P116">
        <f t="shared" si="28"/>
        <v>0</v>
      </c>
    </row>
    <row r="117" spans="2:16" ht="18.899999999999999" customHeight="1" x14ac:dyDescent="0.3">
      <c r="B117" s="13"/>
      <c r="C117" s="36">
        <v>201118600</v>
      </c>
      <c r="D117" s="36">
        <v>20110529</v>
      </c>
      <c r="E117" s="18" t="s">
        <v>25</v>
      </c>
      <c r="F117" s="18"/>
      <c r="G117" s="46"/>
      <c r="H117" s="18" t="s">
        <v>86</v>
      </c>
      <c r="I117" s="19"/>
      <c r="J117" s="36"/>
      <c r="K117" s="36">
        <v>3</v>
      </c>
      <c r="L117" s="36">
        <v>5</v>
      </c>
      <c r="M117" s="36">
        <v>8</v>
      </c>
      <c r="N117" s="28" t="str">
        <f t="shared" ref="N117:N119" si="31">IF(J117="AA","4",IF(J117="BA","3,5",IF(J117="BB","3",IF(J117="CB","2,5",IF(J117="CC","2",IF(J117="DC","1,5",IF(J117="DD","1",IF(J117="FD","0,5","0"))))))))</f>
        <v>0</v>
      </c>
      <c r="O117" s="3">
        <f t="shared" ref="O117:O119" si="32">K117*N117</f>
        <v>0</v>
      </c>
      <c r="P117">
        <f t="shared" si="28"/>
        <v>0</v>
      </c>
    </row>
    <row r="118" spans="2:16" ht="18.899999999999999" customHeight="1" x14ac:dyDescent="0.3">
      <c r="B118" s="13"/>
      <c r="C118" s="36">
        <v>201118601</v>
      </c>
      <c r="D118" s="36">
        <v>20110529</v>
      </c>
      <c r="E118" s="18" t="s">
        <v>117</v>
      </c>
      <c r="F118" s="18"/>
      <c r="G118" s="18"/>
      <c r="H118" s="18" t="s">
        <v>86</v>
      </c>
      <c r="I118" s="19"/>
      <c r="J118" s="36"/>
      <c r="K118" s="36">
        <v>3</v>
      </c>
      <c r="L118" s="36">
        <v>5</v>
      </c>
      <c r="M118" s="36">
        <v>8</v>
      </c>
      <c r="N118" s="28" t="str">
        <f t="shared" si="31"/>
        <v>0</v>
      </c>
      <c r="O118" s="3">
        <f t="shared" si="32"/>
        <v>0</v>
      </c>
      <c r="P118">
        <f t="shared" si="28"/>
        <v>0</v>
      </c>
    </row>
    <row r="119" spans="2:16" ht="18.899999999999999" customHeight="1" x14ac:dyDescent="0.3">
      <c r="B119" s="13"/>
      <c r="C119" s="36">
        <v>201118602</v>
      </c>
      <c r="D119" s="36">
        <v>20110529</v>
      </c>
      <c r="E119" s="18" t="s">
        <v>66</v>
      </c>
      <c r="F119" s="18"/>
      <c r="G119" s="18"/>
      <c r="H119" s="18" t="s">
        <v>86</v>
      </c>
      <c r="I119" s="19"/>
      <c r="J119" s="36"/>
      <c r="K119" s="36">
        <v>3</v>
      </c>
      <c r="L119" s="36">
        <v>5</v>
      </c>
      <c r="M119" s="36">
        <v>8</v>
      </c>
      <c r="N119" s="28" t="str">
        <f t="shared" si="31"/>
        <v>0</v>
      </c>
      <c r="O119" s="3">
        <f t="shared" si="32"/>
        <v>0</v>
      </c>
      <c r="P119">
        <f t="shared" si="28"/>
        <v>0</v>
      </c>
    </row>
    <row r="120" spans="2:16" ht="18.899999999999999" customHeight="1" x14ac:dyDescent="0.3">
      <c r="B120" s="13"/>
      <c r="C120" s="36">
        <v>201118603</v>
      </c>
      <c r="D120" s="36">
        <v>20110529</v>
      </c>
      <c r="E120" s="18" t="s">
        <v>120</v>
      </c>
      <c r="F120" s="18"/>
      <c r="G120" s="18"/>
      <c r="H120" s="18" t="s">
        <v>86</v>
      </c>
      <c r="I120" s="19"/>
      <c r="J120" s="36"/>
      <c r="K120" s="36">
        <v>3</v>
      </c>
      <c r="L120" s="36">
        <v>5</v>
      </c>
      <c r="M120" s="36">
        <v>8</v>
      </c>
      <c r="N120" s="28" t="str">
        <f t="shared" si="22"/>
        <v>0</v>
      </c>
      <c r="O120" s="3">
        <f t="shared" si="23"/>
        <v>0</v>
      </c>
      <c r="P120">
        <f t="shared" si="28"/>
        <v>0</v>
      </c>
    </row>
    <row r="121" spans="2:16" ht="18.899999999999999" customHeight="1" x14ac:dyDescent="0.3">
      <c r="B121" s="13"/>
      <c r="C121" s="36">
        <v>201118700</v>
      </c>
      <c r="D121" s="36">
        <v>20110530</v>
      </c>
      <c r="E121" s="18" t="s">
        <v>115</v>
      </c>
      <c r="F121" s="18"/>
      <c r="G121" s="46"/>
      <c r="H121" s="18" t="s">
        <v>87</v>
      </c>
      <c r="I121" s="19"/>
      <c r="J121" s="36"/>
      <c r="K121" s="36">
        <v>3</v>
      </c>
      <c r="L121" s="36">
        <v>5</v>
      </c>
      <c r="M121" s="36">
        <v>8</v>
      </c>
      <c r="N121" s="28" t="str">
        <f t="shared" si="22"/>
        <v>0</v>
      </c>
      <c r="O121" s="3">
        <f t="shared" si="23"/>
        <v>0</v>
      </c>
      <c r="P121">
        <f t="shared" si="28"/>
        <v>0</v>
      </c>
    </row>
    <row r="122" spans="2:16" ht="18.899999999999999" customHeight="1" x14ac:dyDescent="0.3">
      <c r="B122" s="13"/>
      <c r="C122" s="36">
        <v>201118701</v>
      </c>
      <c r="D122" s="36">
        <v>20110530</v>
      </c>
      <c r="E122" s="18" t="s">
        <v>116</v>
      </c>
      <c r="F122" s="18"/>
      <c r="G122" s="18"/>
      <c r="H122" s="18" t="s">
        <v>87</v>
      </c>
      <c r="I122" s="19"/>
      <c r="J122" s="36"/>
      <c r="K122" s="36">
        <v>3</v>
      </c>
      <c r="L122" s="36">
        <v>5</v>
      </c>
      <c r="M122" s="36">
        <v>8</v>
      </c>
      <c r="N122" s="28" t="str">
        <f t="shared" si="22"/>
        <v>0</v>
      </c>
      <c r="O122" s="3">
        <f t="shared" si="23"/>
        <v>0</v>
      </c>
      <c r="P122">
        <f t="shared" si="28"/>
        <v>0</v>
      </c>
    </row>
    <row r="123" spans="2:16" ht="18.899999999999999" customHeight="1" x14ac:dyDescent="0.3">
      <c r="B123" s="13"/>
      <c r="C123" s="36">
        <v>201118702</v>
      </c>
      <c r="D123" s="36">
        <v>20110530</v>
      </c>
      <c r="E123" s="18" t="s">
        <v>118</v>
      </c>
      <c r="F123" s="18"/>
      <c r="G123" s="46"/>
      <c r="H123" s="18" t="s">
        <v>87</v>
      </c>
      <c r="I123" s="19"/>
      <c r="J123" s="36"/>
      <c r="K123" s="36">
        <v>2</v>
      </c>
      <c r="L123" s="36">
        <v>5</v>
      </c>
      <c r="M123" s="36">
        <v>8</v>
      </c>
      <c r="N123" s="28" t="str">
        <f t="shared" ref="N123:N124" si="33">IF(J123="AA","4",IF(J123="BA","3,5",IF(J123="BB","3",IF(J123="CB","2,5",IF(J123="CC","2",IF(J123="DC","1,5",IF(J123="DD","1",IF(J123="FD","0,5","0"))))))))</f>
        <v>0</v>
      </c>
      <c r="O123" s="3">
        <f t="shared" ref="O123:O124" si="34">K123*N123</f>
        <v>0</v>
      </c>
      <c r="P123">
        <f t="shared" si="28"/>
        <v>0</v>
      </c>
    </row>
    <row r="124" spans="2:16" ht="18.899999999999999" customHeight="1" x14ac:dyDescent="0.3">
      <c r="B124" s="13"/>
      <c r="C124" s="36">
        <v>201118703</v>
      </c>
      <c r="D124" s="36">
        <v>20110530</v>
      </c>
      <c r="E124" s="18" t="s">
        <v>65</v>
      </c>
      <c r="F124" s="18"/>
      <c r="G124" s="18"/>
      <c r="H124" s="18" t="s">
        <v>87</v>
      </c>
      <c r="I124" s="19"/>
      <c r="J124" s="36"/>
      <c r="K124" s="36">
        <v>3</v>
      </c>
      <c r="L124" s="36">
        <v>5</v>
      </c>
      <c r="M124" s="36">
        <v>8</v>
      </c>
      <c r="N124" s="28" t="str">
        <f t="shared" si="33"/>
        <v>0</v>
      </c>
      <c r="O124" s="3">
        <f t="shared" si="34"/>
        <v>0</v>
      </c>
      <c r="P124">
        <f t="shared" si="28"/>
        <v>0</v>
      </c>
    </row>
    <row r="125" spans="2:16" ht="18.899999999999999" customHeight="1" x14ac:dyDescent="0.3">
      <c r="B125" s="13"/>
      <c r="C125" s="36">
        <v>201118800</v>
      </c>
      <c r="D125" s="36">
        <v>20110531</v>
      </c>
      <c r="E125" s="19" t="s">
        <v>121</v>
      </c>
      <c r="F125" s="19"/>
      <c r="G125" s="19"/>
      <c r="H125" s="18" t="s">
        <v>88</v>
      </c>
      <c r="I125" s="19"/>
      <c r="J125" s="36"/>
      <c r="K125" s="36">
        <v>3</v>
      </c>
      <c r="L125" s="36">
        <v>5</v>
      </c>
      <c r="M125" s="36">
        <v>8</v>
      </c>
      <c r="N125" s="28" t="str">
        <f t="shared" si="22"/>
        <v>0</v>
      </c>
      <c r="O125" s="3">
        <f t="shared" si="23"/>
        <v>0</v>
      </c>
      <c r="P125">
        <f t="shared" si="28"/>
        <v>0</v>
      </c>
    </row>
    <row r="126" spans="2:16" ht="18.899999999999999" customHeight="1" x14ac:dyDescent="0.3">
      <c r="B126" s="13"/>
      <c r="C126" s="36">
        <v>201118801</v>
      </c>
      <c r="D126" s="36">
        <v>20110531</v>
      </c>
      <c r="E126" s="19" t="s">
        <v>122</v>
      </c>
      <c r="F126" s="19"/>
      <c r="G126" s="19"/>
      <c r="H126" s="18" t="s">
        <v>88</v>
      </c>
      <c r="I126" s="19"/>
      <c r="J126" s="36"/>
      <c r="K126" s="36">
        <v>3</v>
      </c>
      <c r="L126" s="36">
        <v>5</v>
      </c>
      <c r="M126" s="36">
        <v>8</v>
      </c>
      <c r="N126" s="28" t="str">
        <f t="shared" si="22"/>
        <v>0</v>
      </c>
      <c r="O126" s="3">
        <f t="shared" si="23"/>
        <v>0</v>
      </c>
      <c r="P126">
        <f t="shared" si="28"/>
        <v>0</v>
      </c>
    </row>
    <row r="127" spans="2:16" ht="18.899999999999999" customHeight="1" x14ac:dyDescent="0.3">
      <c r="B127" s="13"/>
      <c r="C127" s="36">
        <v>201118802</v>
      </c>
      <c r="D127" s="36">
        <v>20110531</v>
      </c>
      <c r="E127" s="19" t="s">
        <v>123</v>
      </c>
      <c r="F127" s="19"/>
      <c r="G127" s="19"/>
      <c r="H127" s="18" t="s">
        <v>88</v>
      </c>
      <c r="I127" s="19"/>
      <c r="J127" s="36"/>
      <c r="K127" s="36">
        <v>3</v>
      </c>
      <c r="L127" s="36">
        <v>5</v>
      </c>
      <c r="M127" s="36">
        <v>8</v>
      </c>
      <c r="N127" s="28" t="str">
        <f t="shared" si="22"/>
        <v>0</v>
      </c>
      <c r="O127" s="3">
        <f t="shared" si="23"/>
        <v>0</v>
      </c>
      <c r="P127">
        <f t="shared" si="28"/>
        <v>0</v>
      </c>
    </row>
    <row r="128" spans="2:16" ht="18.899999999999999" customHeight="1" x14ac:dyDescent="0.3">
      <c r="B128" s="14"/>
      <c r="C128" s="36">
        <v>201118803</v>
      </c>
      <c r="D128" s="36">
        <v>20110531</v>
      </c>
      <c r="E128" s="19" t="s">
        <v>124</v>
      </c>
      <c r="F128" s="19"/>
      <c r="G128" s="19"/>
      <c r="H128" s="18" t="s">
        <v>88</v>
      </c>
      <c r="I128" s="19"/>
      <c r="J128" s="36"/>
      <c r="K128" s="36">
        <v>3</v>
      </c>
      <c r="L128" s="36">
        <v>5</v>
      </c>
      <c r="M128" s="36">
        <v>8</v>
      </c>
      <c r="N128" s="28" t="str">
        <f t="shared" si="22"/>
        <v>0</v>
      </c>
      <c r="O128" s="3">
        <f t="shared" si="23"/>
        <v>0</v>
      </c>
      <c r="P128">
        <f t="shared" si="28"/>
        <v>0</v>
      </c>
    </row>
    <row r="129" spans="2:16" s="15" customFormat="1" ht="18.899999999999999" customHeight="1" x14ac:dyDescent="0.3">
      <c r="B129" s="20"/>
      <c r="E129" s="16"/>
      <c r="F129" s="16"/>
      <c r="G129" s="16"/>
      <c r="H129" s="16"/>
      <c r="I129" s="21"/>
      <c r="O129" s="35">
        <f>SUM(O111:O128)</f>
        <v>0</v>
      </c>
      <c r="P129" s="35">
        <f>SUM(P111:P128)</f>
        <v>0</v>
      </c>
    </row>
    <row r="130" spans="2:16" ht="18.899999999999999" customHeight="1" x14ac:dyDescent="0.3">
      <c r="C130" s="3" t="s">
        <v>46</v>
      </c>
      <c r="E130" s="3" t="s">
        <v>80</v>
      </c>
      <c r="I130" s="16"/>
    </row>
    <row r="131" spans="2:16" ht="18.899999999999999" customHeight="1" x14ac:dyDescent="0.3">
      <c r="I131" s="16"/>
    </row>
    <row r="132" spans="2:16" ht="18.899999999999999" customHeight="1" x14ac:dyDescent="0.3">
      <c r="I132" s="16"/>
    </row>
    <row r="133" spans="2:16" ht="18.899999999999999" customHeight="1" x14ac:dyDescent="0.3">
      <c r="I133" s="16"/>
    </row>
    <row r="134" spans="2:16" s="15" customFormat="1" ht="18.899999999999999" customHeight="1" x14ac:dyDescent="0.3">
      <c r="B134" s="22" t="s">
        <v>42</v>
      </c>
      <c r="D134" s="30">
        <f>SUM(P18+P26+P34+P42+P50+P65+P91+P110+P129)</f>
        <v>0</v>
      </c>
      <c r="E134" s="16" t="s">
        <v>43</v>
      </c>
      <c r="F134" s="16"/>
      <c r="G134" s="16"/>
      <c r="H134" s="16"/>
      <c r="I134" s="30">
        <f>SUM(O18+O26+O34+O42+O50+O65+O91+O110+O129)</f>
        <v>0</v>
      </c>
      <c r="J134" s="21" t="s">
        <v>44</v>
      </c>
      <c r="K134" s="31" t="e">
        <f>I134/D134</f>
        <v>#DIV/0!</v>
      </c>
      <c r="L134" s="23"/>
      <c r="M134" s="23" t="s">
        <v>48</v>
      </c>
      <c r="N134" s="29"/>
    </row>
    <row r="135" spans="2:16" ht="15.6" x14ac:dyDescent="0.3">
      <c r="I135" s="21"/>
    </row>
    <row r="136" spans="2:16" ht="15.6" x14ac:dyDescent="0.3">
      <c r="I136" s="21"/>
    </row>
    <row r="137" spans="2:16" ht="15.6" x14ac:dyDescent="0.3">
      <c r="I137" s="21"/>
    </row>
    <row r="138" spans="2:16" ht="15.6" x14ac:dyDescent="0.3">
      <c r="I138" s="21"/>
    </row>
    <row r="139" spans="2:16" ht="15.6" x14ac:dyDescent="0.3">
      <c r="I139" s="21"/>
    </row>
    <row r="140" spans="2:16" ht="15.6" x14ac:dyDescent="0.3">
      <c r="I140" s="21"/>
    </row>
    <row r="141" spans="2:16" ht="15.6" x14ac:dyDescent="0.3">
      <c r="I141" s="21"/>
    </row>
    <row r="142" spans="2:16" ht="15.6" x14ac:dyDescent="0.3">
      <c r="I142" s="21"/>
    </row>
    <row r="143" spans="2:16" ht="15.6" x14ac:dyDescent="0.3">
      <c r="I143" s="16"/>
    </row>
    <row r="144" spans="2:16" ht="15.6" x14ac:dyDescent="0.3">
      <c r="I144" s="16"/>
    </row>
    <row r="145" spans="9:9" ht="15.6" x14ac:dyDescent="0.3">
      <c r="I145" s="16"/>
    </row>
    <row r="146" spans="9:9" ht="15.6" x14ac:dyDescent="0.3">
      <c r="I146" s="16"/>
    </row>
    <row r="147" spans="9:9" ht="15.6" x14ac:dyDescent="0.3">
      <c r="I147" s="16"/>
    </row>
    <row r="148" spans="9:9" ht="15.6" x14ac:dyDescent="0.3">
      <c r="I148" s="16"/>
    </row>
    <row r="149" spans="9:9" ht="15.6" x14ac:dyDescent="0.3">
      <c r="I149" s="16"/>
    </row>
    <row r="150" spans="9:9" ht="15.6" x14ac:dyDescent="0.3">
      <c r="I150" s="16"/>
    </row>
    <row r="151" spans="9:9" ht="15.6" x14ac:dyDescent="0.3">
      <c r="I151" s="21"/>
    </row>
    <row r="152" spans="9:9" ht="15.6" x14ac:dyDescent="0.3">
      <c r="I152" s="21"/>
    </row>
    <row r="153" spans="9:9" ht="15.6" x14ac:dyDescent="0.3">
      <c r="I153" s="21"/>
    </row>
    <row r="154" spans="9:9" ht="15.6" x14ac:dyDescent="0.3">
      <c r="I154" s="21"/>
    </row>
    <row r="155" spans="9:9" ht="15.6" x14ac:dyDescent="0.3">
      <c r="I155" s="21"/>
    </row>
    <row r="156" spans="9:9" ht="15.6" x14ac:dyDescent="0.3">
      <c r="I156" s="21"/>
    </row>
    <row r="157" spans="9:9" ht="15.6" x14ac:dyDescent="0.3">
      <c r="I157" s="21"/>
    </row>
    <row r="158" spans="9:9" ht="15.6" x14ac:dyDescent="0.3">
      <c r="I158" s="16"/>
    </row>
    <row r="159" spans="9:9" ht="15.6" x14ac:dyDescent="0.3">
      <c r="I159" s="16"/>
    </row>
    <row r="160" spans="9:9" ht="15.6" x14ac:dyDescent="0.3">
      <c r="I160" s="16"/>
    </row>
    <row r="161" spans="9:9" ht="15.6" x14ac:dyDescent="0.3">
      <c r="I161" s="16"/>
    </row>
    <row r="162" spans="9:9" ht="15.6" x14ac:dyDescent="0.3">
      <c r="I162" s="16"/>
    </row>
    <row r="163" spans="9:9" ht="15.6" x14ac:dyDescent="0.3">
      <c r="I163" s="16"/>
    </row>
    <row r="164" spans="9:9" ht="15.6" x14ac:dyDescent="0.3">
      <c r="I164" s="16"/>
    </row>
    <row r="165" spans="9:9" ht="15.6" x14ac:dyDescent="0.3">
      <c r="I165" s="21"/>
    </row>
    <row r="166" spans="9:9" ht="15.6" x14ac:dyDescent="0.3">
      <c r="I166" s="21"/>
    </row>
    <row r="167" spans="9:9" ht="15.6" x14ac:dyDescent="0.3">
      <c r="I167" s="21"/>
    </row>
    <row r="168" spans="9:9" ht="15.6" x14ac:dyDescent="0.3">
      <c r="I168" s="21"/>
    </row>
    <row r="169" spans="9:9" ht="15.6" x14ac:dyDescent="0.3">
      <c r="I169" s="21"/>
    </row>
    <row r="170" spans="9:9" ht="15.6" x14ac:dyDescent="0.3">
      <c r="I170" s="21"/>
    </row>
    <row r="171" spans="9:9" ht="15.6" x14ac:dyDescent="0.3">
      <c r="I171" s="21"/>
    </row>
    <row r="172" spans="9:9" ht="15.6" x14ac:dyDescent="0.3">
      <c r="I172" s="21"/>
    </row>
    <row r="173" spans="9:9" ht="15.6" x14ac:dyDescent="0.3">
      <c r="I173" s="16"/>
    </row>
    <row r="174" spans="9:9" ht="15.6" x14ac:dyDescent="0.3">
      <c r="I174" s="16"/>
    </row>
    <row r="175" spans="9:9" ht="15.6" x14ac:dyDescent="0.3">
      <c r="I175" s="16"/>
    </row>
    <row r="176" spans="9:9" ht="15.6" x14ac:dyDescent="0.3">
      <c r="I176" s="16"/>
    </row>
    <row r="177" spans="9:9" ht="15.6" x14ac:dyDescent="0.3">
      <c r="I177" s="16"/>
    </row>
    <row r="178" spans="9:9" ht="15.6" x14ac:dyDescent="0.3">
      <c r="I178" s="16"/>
    </row>
    <row r="179" spans="9:9" ht="15.6" x14ac:dyDescent="0.3">
      <c r="I179" s="16"/>
    </row>
    <row r="180" spans="9:9" ht="15.6" x14ac:dyDescent="0.3">
      <c r="I180" s="21"/>
    </row>
    <row r="181" spans="9:9" ht="15.6" x14ac:dyDescent="0.3">
      <c r="I181" s="21"/>
    </row>
    <row r="182" spans="9:9" ht="15.6" x14ac:dyDescent="0.3">
      <c r="I182" s="21"/>
    </row>
    <row r="183" spans="9:9" ht="15.6" x14ac:dyDescent="0.3">
      <c r="I183" s="21"/>
    </row>
    <row r="184" spans="9:9" ht="15.6" x14ac:dyDescent="0.3">
      <c r="I184" s="21"/>
    </row>
    <row r="185" spans="9:9" ht="15.6" x14ac:dyDescent="0.3">
      <c r="I185" s="21"/>
    </row>
    <row r="186" spans="9:9" ht="15.6" x14ac:dyDescent="0.3">
      <c r="I186" s="21"/>
    </row>
    <row r="187" spans="9:9" ht="15.6" x14ac:dyDescent="0.3">
      <c r="I187" s="21"/>
    </row>
    <row r="188" spans="9:9" ht="15.6" x14ac:dyDescent="0.3">
      <c r="I188" s="16"/>
    </row>
    <row r="189" spans="9:9" ht="15.6" x14ac:dyDescent="0.3">
      <c r="I189" s="16"/>
    </row>
    <row r="190" spans="9:9" ht="15.6" x14ac:dyDescent="0.3">
      <c r="I190" s="16"/>
    </row>
    <row r="191" spans="9:9" ht="15.6" x14ac:dyDescent="0.3">
      <c r="I191" s="16"/>
    </row>
    <row r="192" spans="9:9" ht="15.6" x14ac:dyDescent="0.3">
      <c r="I192" s="16"/>
    </row>
    <row r="193" spans="9:9" ht="15.6" x14ac:dyDescent="0.3">
      <c r="I193" s="16"/>
    </row>
    <row r="194" spans="9:9" ht="15.6" x14ac:dyDescent="0.3">
      <c r="I194" s="16"/>
    </row>
    <row r="195" spans="9:9" ht="15.6" x14ac:dyDescent="0.3">
      <c r="I195" s="16"/>
    </row>
    <row r="196" spans="9:9" ht="15.6" x14ac:dyDescent="0.3">
      <c r="I196" s="21"/>
    </row>
    <row r="197" spans="9:9" ht="15.6" x14ac:dyDescent="0.3">
      <c r="I197" s="21"/>
    </row>
    <row r="198" spans="9:9" ht="15.6" x14ac:dyDescent="0.3">
      <c r="I198" s="21"/>
    </row>
    <row r="199" spans="9:9" ht="15.6" x14ac:dyDescent="0.3">
      <c r="I199" s="21"/>
    </row>
    <row r="200" spans="9:9" ht="15.6" x14ac:dyDescent="0.3">
      <c r="I200" s="21"/>
    </row>
    <row r="201" spans="9:9" ht="15.6" x14ac:dyDescent="0.3">
      <c r="I201" s="21"/>
    </row>
    <row r="202" spans="9:9" ht="15.6" x14ac:dyDescent="0.3">
      <c r="I202" s="21"/>
    </row>
    <row r="203" spans="9:9" ht="15.6" x14ac:dyDescent="0.3">
      <c r="I203" s="21"/>
    </row>
    <row r="204" spans="9:9" ht="15.6" x14ac:dyDescent="0.3">
      <c r="I204" s="16"/>
    </row>
    <row r="205" spans="9:9" ht="15.6" x14ac:dyDescent="0.3">
      <c r="I205" s="16"/>
    </row>
    <row r="206" spans="9:9" ht="15.6" x14ac:dyDescent="0.3">
      <c r="I206" s="16"/>
    </row>
    <row r="207" spans="9:9" ht="15.6" x14ac:dyDescent="0.3">
      <c r="I207" s="16"/>
    </row>
    <row r="208" spans="9:9" ht="15.6" x14ac:dyDescent="0.3">
      <c r="I208" s="16"/>
    </row>
    <row r="209" spans="9:9" ht="15.6" x14ac:dyDescent="0.3">
      <c r="I209" s="16"/>
    </row>
    <row r="210" spans="9:9" ht="15.6" x14ac:dyDescent="0.3">
      <c r="I210" s="16"/>
    </row>
    <row r="211" spans="9:9" ht="15.6" x14ac:dyDescent="0.3">
      <c r="I211" s="16"/>
    </row>
    <row r="212" spans="9:9" ht="15.6" x14ac:dyDescent="0.3">
      <c r="I212" s="21"/>
    </row>
    <row r="213" spans="9:9" ht="15.6" x14ac:dyDescent="0.3">
      <c r="I213" s="21"/>
    </row>
    <row r="214" spans="9:9" ht="15.6" x14ac:dyDescent="0.3">
      <c r="I214" s="21"/>
    </row>
    <row r="215" spans="9:9" ht="15.6" x14ac:dyDescent="0.3">
      <c r="I215" s="21"/>
    </row>
    <row r="216" spans="9:9" ht="15.6" x14ac:dyDescent="0.3">
      <c r="I216" s="21"/>
    </row>
    <row r="217" spans="9:9" ht="15.6" x14ac:dyDescent="0.3">
      <c r="I217" s="21"/>
    </row>
    <row r="218" spans="9:9" ht="15.6" x14ac:dyDescent="0.3">
      <c r="I218" s="21"/>
    </row>
    <row r="219" spans="9:9" ht="15.6" x14ac:dyDescent="0.3">
      <c r="I219" s="16"/>
    </row>
    <row r="220" spans="9:9" ht="15.6" x14ac:dyDescent="0.3">
      <c r="I220" s="16"/>
    </row>
    <row r="221" spans="9:9" ht="15.6" x14ac:dyDescent="0.3">
      <c r="I221" s="16"/>
    </row>
    <row r="222" spans="9:9" ht="15.6" x14ac:dyDescent="0.3">
      <c r="I222" s="10"/>
    </row>
    <row r="223" spans="9:9" ht="15.6" x14ac:dyDescent="0.3">
      <c r="I223" s="10"/>
    </row>
    <row r="224" spans="9:9" ht="15.6" x14ac:dyDescent="0.3">
      <c r="I224" s="16"/>
    </row>
    <row r="225" spans="9:9" ht="15.6" x14ac:dyDescent="0.3">
      <c r="I225" s="16"/>
    </row>
    <row r="226" spans="9:9" ht="15.6" x14ac:dyDescent="0.3">
      <c r="I226" s="21"/>
    </row>
    <row r="227" spans="9:9" ht="15.6" x14ac:dyDescent="0.3">
      <c r="I227" s="21"/>
    </row>
    <row r="228" spans="9:9" ht="15.6" x14ac:dyDescent="0.3">
      <c r="I228" s="21"/>
    </row>
    <row r="229" spans="9:9" ht="15.6" x14ac:dyDescent="0.3">
      <c r="I229" s="26"/>
    </row>
    <row r="230" spans="9:9" ht="15.6" x14ac:dyDescent="0.3">
      <c r="I230" s="26"/>
    </row>
    <row r="231" spans="9:9" ht="15.6" x14ac:dyDescent="0.3">
      <c r="I231" s="21"/>
    </row>
    <row r="232" spans="9:9" ht="15.6" x14ac:dyDescent="0.3">
      <c r="I232" s="21"/>
    </row>
    <row r="233" spans="9:9" ht="15.6" x14ac:dyDescent="0.3">
      <c r="I233" s="16"/>
    </row>
    <row r="234" spans="9:9" ht="15.6" x14ac:dyDescent="0.3">
      <c r="I234" s="10"/>
    </row>
    <row r="235" spans="9:9" ht="15.6" x14ac:dyDescent="0.3">
      <c r="I235" s="10"/>
    </row>
    <row r="236" spans="9:9" ht="15.6" x14ac:dyDescent="0.3">
      <c r="I236" s="10"/>
    </row>
    <row r="237" spans="9:9" ht="15.6" x14ac:dyDescent="0.3">
      <c r="I237" s="16"/>
    </row>
    <row r="238" spans="9:9" ht="15.6" x14ac:dyDescent="0.3">
      <c r="I238" s="16"/>
    </row>
    <row r="239" spans="9:9" ht="15.6" x14ac:dyDescent="0.3">
      <c r="I239" s="16"/>
    </row>
    <row r="240" spans="9:9" ht="15.6" x14ac:dyDescent="0.3">
      <c r="I240" s="21"/>
    </row>
    <row r="241" spans="9:9" ht="15.6" x14ac:dyDescent="0.3">
      <c r="I241" s="26"/>
    </row>
    <row r="242" spans="9:9" ht="15.6" x14ac:dyDescent="0.3">
      <c r="I242" s="26"/>
    </row>
    <row r="243" spans="9:9" ht="15.6" x14ac:dyDescent="0.3">
      <c r="I243" s="26"/>
    </row>
    <row r="244" spans="9:9" ht="15.6" x14ac:dyDescent="0.3">
      <c r="I244" s="21"/>
    </row>
    <row r="245" spans="9:9" ht="15.6" x14ac:dyDescent="0.3">
      <c r="I245" s="21"/>
    </row>
    <row r="246" spans="9:9" ht="15.6" x14ac:dyDescent="0.3">
      <c r="I246" s="21"/>
    </row>
    <row r="247" spans="9:9" ht="15.6" x14ac:dyDescent="0.3">
      <c r="I247" s="21"/>
    </row>
  </sheetData>
  <sortState ref="C79:K89">
    <sortCondition ref="C79"/>
  </sortState>
  <mergeCells count="20">
    <mergeCell ref="I73:J73"/>
    <mergeCell ref="K73:M73"/>
    <mergeCell ref="I70:J70"/>
    <mergeCell ref="K70:M70"/>
    <mergeCell ref="I71:J71"/>
    <mergeCell ref="K71:M71"/>
    <mergeCell ref="I72:J72"/>
    <mergeCell ref="K72:M72"/>
    <mergeCell ref="I4:J4"/>
    <mergeCell ref="K4:M4"/>
    <mergeCell ref="I5:J5"/>
    <mergeCell ref="K5:M5"/>
    <mergeCell ref="I69:J69"/>
    <mergeCell ref="K69:M69"/>
    <mergeCell ref="I1:J1"/>
    <mergeCell ref="K1:M1"/>
    <mergeCell ref="I2:J2"/>
    <mergeCell ref="K2:M2"/>
    <mergeCell ref="I3:J3"/>
    <mergeCell ref="K3:M3"/>
  </mergeCells>
  <pageMargins left="0.70866141732283472" right="0.70866141732283472" top="0.74803149606299213" bottom="0.74803149606299213" header="0.31496062992125984" footer="0.31496062992125984"/>
  <pageSetup paperSize="9"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B&amp;F</vt:lpstr>
      <vt:lpstr>'B&amp;F'!Yazdırma_Alanı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mdr yrd tansel hoca</dc:creator>
  <cp:lastModifiedBy>NasıfOzkan</cp:lastModifiedBy>
  <cp:lastPrinted>2012-09-17T06:02:14Z</cp:lastPrinted>
  <dcterms:created xsi:type="dcterms:W3CDTF">2012-09-04T11:03:59Z</dcterms:created>
  <dcterms:modified xsi:type="dcterms:W3CDTF">2014-04-14T09:14:51Z</dcterms:modified>
</cp:coreProperties>
</file>