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  <Override PartName="/xl/commentsmeta1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ordinator\Downloads\"/>
    </mc:Choice>
  </mc:AlternateContent>
  <bookViews>
    <workbookView xWindow="0" yWindow="0" windowWidth="19200" windowHeight="6108" activeTab="1"/>
  </bookViews>
  <sheets>
    <sheet name="2020 KA103-DV" sheetId="1" r:id="rId1"/>
    <sheet name="2020 KA103-EA" sheetId="2" r:id="rId2"/>
  </sheets>
  <definedNames>
    <definedName name="_xlnm._FilterDatabase" localSheetId="0" hidden="1">'2020 KA103-DV'!$A$2:$AD$36</definedName>
    <definedName name="_xlnm._FilterDatabase" localSheetId="1" hidden="1">'2020 KA103-EA'!$A$2:$AD$75</definedName>
  </definedNames>
  <calcPr calcId="162913"/>
  <extLst>
    <ext uri="GoogleSheetsCustomDataVersion1">
      <go:sheetsCustomData xmlns:go="http://customooxmlschemas.google.com/" r:id="rId10" roundtripDataSignature="AMtx7mi0w1kBk3rV0CrD0wH1RMNQC16dCg=="/>
    </ext>
  </extLst>
</workbook>
</file>

<file path=xl/calcChain.xml><?xml version="1.0" encoding="utf-8"?>
<calcChain xmlns="http://schemas.openxmlformats.org/spreadsheetml/2006/main">
  <c r="AD75" i="2" l="1"/>
  <c r="AD74" i="2"/>
  <c r="AD73" i="2"/>
  <c r="AD72" i="2"/>
  <c r="AD71" i="2"/>
  <c r="AD70" i="2"/>
  <c r="AD69" i="2"/>
  <c r="AD68" i="2"/>
  <c r="AD67" i="2"/>
  <c r="AD66" i="2"/>
  <c r="AD65" i="2"/>
  <c r="AD64" i="2"/>
  <c r="AD63" i="2"/>
  <c r="AD62" i="2"/>
  <c r="AD61" i="2"/>
  <c r="AD60" i="2"/>
  <c r="V60" i="2"/>
  <c r="U60" i="2"/>
  <c r="F60" i="2"/>
  <c r="AD59" i="2"/>
  <c r="V59" i="2"/>
  <c r="U59" i="2"/>
  <c r="F59" i="2"/>
  <c r="AD58" i="2"/>
  <c r="V58" i="2"/>
  <c r="F58" i="2"/>
  <c r="AD57" i="2"/>
  <c r="V57" i="2"/>
  <c r="F57" i="2"/>
  <c r="AD56" i="2"/>
  <c r="V56" i="2"/>
  <c r="U56" i="2"/>
  <c r="F56" i="2"/>
  <c r="AD55" i="2"/>
  <c r="V55" i="2"/>
  <c r="F55" i="2"/>
  <c r="AD54" i="2"/>
  <c r="V54" i="2"/>
  <c r="O54" i="2"/>
  <c r="F54" i="2"/>
  <c r="AD53" i="2"/>
  <c r="V53" i="2"/>
  <c r="F53" i="2"/>
  <c r="AD52" i="2"/>
  <c r="V52" i="2"/>
  <c r="F52" i="2"/>
  <c r="AD51" i="2"/>
  <c r="V51" i="2"/>
  <c r="F51" i="2"/>
  <c r="AD50" i="2"/>
  <c r="V50" i="2"/>
  <c r="O50" i="2"/>
  <c r="F50" i="2"/>
  <c r="AD49" i="2"/>
  <c r="V49" i="2"/>
  <c r="U49" i="2"/>
  <c r="F49" i="2"/>
  <c r="AD48" i="2"/>
  <c r="V48" i="2"/>
  <c r="F48" i="2"/>
  <c r="AD47" i="2"/>
  <c r="V47" i="2"/>
  <c r="U47" i="2"/>
  <c r="F47" i="2"/>
  <c r="AD46" i="2"/>
  <c r="V46" i="2"/>
  <c r="F46" i="2"/>
  <c r="AD45" i="2"/>
  <c r="V45" i="2"/>
  <c r="F45" i="2"/>
  <c r="AD44" i="2"/>
  <c r="V44" i="2"/>
  <c r="F44" i="2"/>
  <c r="AD43" i="2"/>
  <c r="V43" i="2"/>
  <c r="M43" i="2"/>
  <c r="F43" i="2"/>
  <c r="AD42" i="2"/>
  <c r="V42" i="2"/>
  <c r="U42" i="2"/>
  <c r="O42" i="2"/>
  <c r="F42" i="2"/>
  <c r="AD41" i="2"/>
  <c r="V41" i="2"/>
  <c r="U41" i="2"/>
  <c r="F41" i="2"/>
  <c r="AD40" i="2"/>
  <c r="V40" i="2"/>
  <c r="M40" i="2"/>
  <c r="F40" i="2"/>
  <c r="AD39" i="2"/>
  <c r="V39" i="2"/>
  <c r="M39" i="2"/>
  <c r="F39" i="2"/>
  <c r="AD38" i="2"/>
  <c r="V38" i="2"/>
  <c r="M38" i="2"/>
  <c r="F38" i="2"/>
  <c r="AD37" i="2"/>
  <c r="V37" i="2"/>
  <c r="M37" i="2"/>
  <c r="F37" i="2"/>
  <c r="AD36" i="2"/>
  <c r="V36" i="2"/>
  <c r="M36" i="2"/>
  <c r="F36" i="2"/>
  <c r="AD35" i="2"/>
  <c r="V35" i="2"/>
  <c r="M35" i="2"/>
  <c r="F35" i="2"/>
  <c r="AD34" i="2"/>
  <c r="V34" i="2"/>
  <c r="U34" i="2"/>
  <c r="F34" i="2"/>
  <c r="AD33" i="2"/>
  <c r="V33" i="2"/>
  <c r="F33" i="2"/>
  <c r="AD32" i="2"/>
  <c r="V32" i="2"/>
  <c r="M32" i="2"/>
  <c r="F32" i="2"/>
  <c r="AD31" i="2"/>
  <c r="V31" i="2"/>
  <c r="M31" i="2"/>
  <c r="F31" i="2"/>
  <c r="AD30" i="2"/>
  <c r="V30" i="2"/>
  <c r="M30" i="2"/>
  <c r="F30" i="2"/>
  <c r="AD29" i="2"/>
  <c r="V29" i="2"/>
  <c r="M29" i="2"/>
  <c r="F29" i="2"/>
  <c r="AD28" i="2"/>
  <c r="V28" i="2"/>
  <c r="M28" i="2"/>
  <c r="F28" i="2"/>
  <c r="AD27" i="2"/>
  <c r="V27" i="2"/>
  <c r="M27" i="2"/>
  <c r="F27" i="2"/>
  <c r="AD26" i="2"/>
  <c r="V26" i="2"/>
  <c r="U26" i="2"/>
  <c r="N26" i="2"/>
  <c r="F26" i="2"/>
  <c r="AD25" i="2"/>
  <c r="V25" i="2"/>
  <c r="M25" i="2"/>
  <c r="F25" i="2"/>
  <c r="AD24" i="2"/>
  <c r="M24" i="2"/>
  <c r="F24" i="2"/>
  <c r="Z24" i="2" s="1"/>
  <c r="AD23" i="2"/>
  <c r="V23" i="2"/>
  <c r="U23" i="2"/>
  <c r="F23" i="2"/>
  <c r="AD22" i="2"/>
  <c r="V22" i="2"/>
  <c r="O22" i="2"/>
  <c r="M22" i="2"/>
  <c r="F22" i="2"/>
  <c r="AD21" i="2"/>
  <c r="V21" i="2"/>
  <c r="U21" i="2"/>
  <c r="F21" i="2"/>
  <c r="AD20" i="2"/>
  <c r="V20" i="2"/>
  <c r="U20" i="2"/>
  <c r="F20" i="2"/>
  <c r="AD19" i="2"/>
  <c r="V19" i="2"/>
  <c r="M19" i="2"/>
  <c r="F19" i="2"/>
  <c r="AD18" i="2"/>
  <c r="V18" i="2"/>
  <c r="M18" i="2"/>
  <c r="F18" i="2"/>
  <c r="AD17" i="2"/>
  <c r="V17" i="2"/>
  <c r="M17" i="2"/>
  <c r="F17" i="2"/>
  <c r="AD16" i="2"/>
  <c r="V16" i="2"/>
  <c r="U16" i="2"/>
  <c r="F16" i="2"/>
  <c r="AD15" i="2"/>
  <c r="V15" i="2"/>
  <c r="N15" i="2"/>
  <c r="M15" i="2"/>
  <c r="F15" i="2"/>
  <c r="AD14" i="2"/>
  <c r="V14" i="2"/>
  <c r="O14" i="2"/>
  <c r="M14" i="2"/>
  <c r="F14" i="2"/>
  <c r="AD13" i="2"/>
  <c r="V13" i="2"/>
  <c r="O13" i="2"/>
  <c r="M13" i="2"/>
  <c r="F13" i="2"/>
  <c r="AD12" i="2"/>
  <c r="V12" i="2"/>
  <c r="U12" i="2"/>
  <c r="M12" i="2"/>
  <c r="F12" i="2"/>
  <c r="AC11" i="2"/>
  <c r="AD11" i="2" s="1"/>
  <c r="V11" i="2"/>
  <c r="O11" i="2"/>
  <c r="N11" i="2"/>
  <c r="M11" i="2"/>
  <c r="F11" i="2"/>
  <c r="AC10" i="2"/>
  <c r="AD10" i="2" s="1"/>
  <c r="V10" i="2"/>
  <c r="U10" i="2"/>
  <c r="M10" i="2"/>
  <c r="F10" i="2"/>
  <c r="AD9" i="2"/>
  <c r="V9" i="2"/>
  <c r="U9" i="2"/>
  <c r="N9" i="2"/>
  <c r="M9" i="2"/>
  <c r="F9" i="2"/>
  <c r="AD8" i="2"/>
  <c r="F8" i="2"/>
  <c r="AC7" i="2"/>
  <c r="AD7" i="2" s="1"/>
  <c r="V7" i="2"/>
  <c r="N7" i="2"/>
  <c r="M7" i="2"/>
  <c r="F7" i="2"/>
  <c r="AC6" i="2"/>
  <c r="AD6" i="2" s="1"/>
  <c r="V6" i="2"/>
  <c r="O6" i="2"/>
  <c r="N6" i="2"/>
  <c r="M6" i="2"/>
  <c r="F6" i="2"/>
  <c r="AD5" i="2"/>
  <c r="V5" i="2"/>
  <c r="O5" i="2"/>
  <c r="M5" i="2"/>
  <c r="F5" i="2"/>
  <c r="AC4" i="2"/>
  <c r="AD4" i="2" s="1"/>
  <c r="V4" i="2"/>
  <c r="U4" i="2"/>
  <c r="O4" i="2"/>
  <c r="N4" i="2"/>
  <c r="M4" i="2"/>
  <c r="F4" i="2"/>
  <c r="AD3" i="2"/>
  <c r="V3" i="2"/>
  <c r="U3" i="2"/>
  <c r="P3" i="2"/>
  <c r="M3" i="2"/>
  <c r="F3" i="2"/>
  <c r="AD41" i="1"/>
  <c r="AD40" i="1"/>
  <c r="AD39" i="1"/>
  <c r="AD38" i="1"/>
  <c r="AD37" i="1"/>
  <c r="AD36" i="1"/>
  <c r="AD35" i="1"/>
  <c r="AD34" i="1"/>
  <c r="AD33" i="1"/>
  <c r="AD32" i="1"/>
  <c r="AD31" i="1"/>
  <c r="AD30" i="1"/>
  <c r="V30" i="1"/>
  <c r="F30" i="1"/>
  <c r="AD29" i="1"/>
  <c r="F29" i="1"/>
  <c r="AD28" i="1"/>
  <c r="Z28" i="1"/>
  <c r="V28" i="1"/>
  <c r="U28" i="1"/>
  <c r="F28" i="1"/>
  <c r="AD27" i="1"/>
  <c r="V27" i="1"/>
  <c r="O27" i="1"/>
  <c r="F27" i="1"/>
  <c r="AD26" i="1"/>
  <c r="F26" i="1"/>
  <c r="AD25" i="1"/>
  <c r="V25" i="1"/>
  <c r="F25" i="1"/>
  <c r="AD24" i="1"/>
  <c r="F24" i="1"/>
  <c r="AD23" i="1"/>
  <c r="V23" i="1"/>
  <c r="F23" i="1"/>
  <c r="AD22" i="1"/>
  <c r="V22" i="1"/>
  <c r="U22" i="1"/>
  <c r="F22" i="1"/>
  <c r="AD21" i="1"/>
  <c r="V21" i="1"/>
  <c r="U21" i="1"/>
  <c r="F21" i="1"/>
  <c r="AD20" i="1"/>
  <c r="O20" i="1"/>
  <c r="F20" i="1"/>
  <c r="AD19" i="1"/>
  <c r="F19" i="1"/>
  <c r="AD17" i="1"/>
  <c r="V17" i="1"/>
  <c r="F17" i="1"/>
  <c r="AD16" i="1"/>
  <c r="F16" i="1"/>
  <c r="F15" i="1"/>
  <c r="AD14" i="1"/>
  <c r="F14" i="1"/>
  <c r="AD13" i="1"/>
  <c r="V13" i="1"/>
  <c r="U13" i="1"/>
  <c r="F13" i="1"/>
  <c r="AD12" i="1"/>
  <c r="N12" i="1"/>
  <c r="F12" i="1"/>
  <c r="AD11" i="1"/>
  <c r="V11" i="1"/>
  <c r="M11" i="1"/>
  <c r="F11" i="1"/>
  <c r="AD10" i="1"/>
  <c r="V10" i="1"/>
  <c r="M10" i="1"/>
  <c r="F10" i="1"/>
  <c r="AD9" i="1"/>
  <c r="V9" i="1"/>
  <c r="M9" i="1"/>
  <c r="F9" i="1"/>
  <c r="AD8" i="1"/>
  <c r="V8" i="1"/>
  <c r="M8" i="1"/>
  <c r="F8" i="1"/>
  <c r="AD7" i="1"/>
  <c r="V7" i="1"/>
  <c r="M7" i="1"/>
  <c r="F7" i="1"/>
  <c r="AD5" i="1"/>
  <c r="V5" i="1"/>
  <c r="O5" i="1"/>
  <c r="M5" i="1"/>
  <c r="F5" i="1"/>
  <c r="AD4" i="1"/>
  <c r="V4" i="1"/>
  <c r="M4" i="1"/>
  <c r="F4" i="1"/>
  <c r="AD3" i="1"/>
  <c r="V3" i="1"/>
  <c r="U3" i="1"/>
  <c r="F3" i="1"/>
</calcChain>
</file>

<file path=xl/comments1.xml><?xml version="1.0" encoding="utf-8"?>
<comments xmlns="http://schemas.openxmlformats.org/spreadsheetml/2006/main">
  <authors>
    <author/>
  </authors>
  <commentList>
    <comment ref="F2" authorId="0" shapeId="0">
      <text>
        <r>
          <rPr>
            <sz val="14"/>
            <color theme="1"/>
            <rFont val="Calibri"/>
            <scheme val="minor"/>
          </rPr>
          <t>======
ID#AAAAYAmOaAo
    (2022-04-13 09:14:23)
Hareketlilik gerçekleştirilmek istenen yükseköğretim kurumu ile DPÜ arasında, ilgili bölümde geçerli bir ikili anlaşma bulunan ve/veya başvurusu geçerli olan bir akademik veya idari personel ise
	-Windows Kullanıcısı</t>
        </r>
      </text>
    </comment>
    <comment ref="G2" authorId="0" shapeId="0">
      <text>
        <r>
          <rPr>
            <sz val="14"/>
            <color theme="1"/>
            <rFont val="Calibri"/>
            <scheme val="minor"/>
          </rPr>
          <t>======
ID#AAAAYAmOaIY
    (2022-04-13 09:14:23)
Aynı akademik yıl içinde görevlendirilmiş veya bir başka görevlendirme için başvurmuş ise
	-Windows Kullanıcısı</t>
        </r>
      </text>
    </comment>
    <comment ref="H2" authorId="0" shapeId="0">
      <text>
        <r>
          <rPr>
            <sz val="14"/>
            <color theme="1"/>
            <rFont val="Calibri"/>
            <scheme val="minor"/>
          </rPr>
          <t>======
ID#AAAAYAmOaFI
    (2022-04-13 09:14:23)
Bir önceki akademik yıl içinde Erasmus+ hibesinden faydalandı ise
	-Windows Kullanıcısı</t>
        </r>
      </text>
    </comment>
    <comment ref="I2" authorId="0" shapeId="0">
      <text>
        <r>
          <rPr>
            <sz val="14"/>
            <color theme="1"/>
            <rFont val="Calibri"/>
            <scheme val="minor"/>
          </rPr>
          <t>======
ID#AAAAYAmOaIo
    (2022-04-13 09:14:23)
İki önceki akademik yıl içinde Erasmus+ hibesinden faydalandı ise
	-Windows Kullanıcısı</t>
        </r>
      </text>
    </comment>
    <comment ref="J2" authorId="0" shapeId="0">
      <text>
        <r>
          <rPr>
            <sz val="14"/>
            <color theme="1"/>
            <rFont val="Calibri"/>
            <scheme val="minor"/>
          </rPr>
          <t>======
ID#AAAAYAmOaHA
    (2022-04-13 09:14:23)
Üç önceki akademik yıl içinde Erasmus+ hibesinden faydalandı ise
	-Windows Kullanıcısı</t>
        </r>
      </text>
    </comment>
    <comment ref="K2" authorId="0" shapeId="0">
      <text>
        <r>
          <rPr>
            <sz val="14"/>
            <color theme="1"/>
            <rFont val="Calibri"/>
            <scheme val="minor"/>
          </rPr>
          <t>======
ID#AAAAYAmOaD8
    (2022-04-13 09:14:23)
Dört önceki akademik yıl içinde Erasmus+ hibesinden faydalandı ise
	-Windows Kullanıcısı</t>
        </r>
      </text>
    </comment>
    <comment ref="L2" authorId="0" shapeId="0">
      <text>
        <r>
          <rPr>
            <sz val="14"/>
            <color theme="1"/>
            <rFont val="Calibri"/>
            <scheme val="minor"/>
          </rPr>
          <t>======
ID#AAAAYAmOaHc
    (2022-04-13 09:14:23)
Beş önceki akademik yıl içinde Erasmus+ hibesinden faydalandı ise
	-Windows Kullanıcısı</t>
        </r>
      </text>
    </comment>
    <comment ref="M2" authorId="0" shapeId="0">
      <text>
        <r>
          <rPr>
            <sz val="14"/>
            <color theme="1"/>
            <rFont val="Calibri"/>
            <scheme val="minor"/>
          </rPr>
          <t>======
ID#AAAAYAmOaGo
    (2022-04-13 09:14:23)
Daha önce Erasmus (+) Personel Hareketliliğinde faydalanmamışsa
	-Windows Kullanıcısı</t>
        </r>
      </text>
    </comment>
    <comment ref="N2" authorId="0" shapeId="0">
      <text>
        <r>
          <rPr>
            <sz val="14"/>
            <color theme="1"/>
            <rFont val="Calibri"/>
            <scheme val="minor"/>
          </rPr>
          <t>======
ID#AAAAYAmOaFc
    (2022-04-13 09:14:23)
Daha önce personel hareketliliği (Giden+Gelen) gerçekleştirilmeyen ülke/eğitim kurumu/araştırma merkezi, AR-GE birimi vb. gidilecek ise (Davet mektubunu başvuru anında ibraz etmek koşuluyla) (Erasmus+ Program Ülkeleri Eğitim Alma Hareketlilikleri için)
	-Windows Kullanıcısı</t>
        </r>
      </text>
    </comment>
    <comment ref="O2" authorId="0" shapeId="0">
      <text>
        <r>
          <rPr>
            <sz val="14"/>
            <color theme="1"/>
            <rFont val="Calibri"/>
            <scheme val="minor"/>
          </rPr>
          <t>======
ID#AAAAYAmOaM4
    (2022-04-13 09:14:24)
Erasmus+ hareketliliği ile ilgili her türlü koordinatörlük ve yardımcılık görevleri (En az 6 aydır görev yapıyor olmak)
	-Windows Kullanıcısı</t>
        </r>
      </text>
    </comment>
    <comment ref="P2" authorId="0" shapeId="0">
      <text>
        <r>
          <rPr>
            <sz val="14"/>
            <color theme="1"/>
            <rFont val="Calibri"/>
            <scheme val="minor"/>
          </rPr>
          <t>======
ID#AAAAYAmOaEk
    (2022-04-13 09:14:23)
Engelli personel ise (Belgelendirmek kaydıyla)
	-Windows Kullanıcısı</t>
        </r>
      </text>
    </comment>
    <comment ref="Q2" authorId="0" shapeId="0">
      <text>
        <r>
          <rPr>
            <sz val="14"/>
            <color theme="1"/>
            <rFont val="Calibri"/>
            <scheme val="minor"/>
          </rPr>
          <t>======
ID#AAAAYAmOaGM
    (2022-04-13 09:14:23)
Vatandaşı olunan ülkeye gidilcekse
	-Windows Kullanıcısı</t>
        </r>
      </text>
    </comment>
    <comment ref="R2" authorId="0" shapeId="0">
      <text>
        <r>
          <rPr>
            <sz val="14"/>
            <color theme="1"/>
            <rFont val="Calibri"/>
            <scheme val="minor"/>
          </rPr>
          <t>======
ID#AAAAYAmOaCQ
    (2022-04-13 09:14:23)
Gazi personel ile şehit ve gazi yakını personel ise (Belgelendirmek kaydıyla)
	-Windows Kullanıcısı</t>
        </r>
      </text>
    </comment>
    <comment ref="S2" authorId="0" shapeId="0">
      <text>
        <r>
          <rPr>
            <sz val="14"/>
            <color theme="1"/>
            <rFont val="Calibri"/>
            <scheme val="minor"/>
          </rPr>
          <t>======
ID#AAAAYAmOaAw
    (2022-04-13 09:14:23)
Mevcut Yıl ve Bir önceki Akademik Yıl’da Erasmus+ kapsamında Gelen Öğrencilere İngilizce ders veren öğretim elemanı/üyesi (birden fazla ders veren öğretim elemanı/üyesi toplamda +3 puan alır)
	-Windows Kullanıcısı</t>
        </r>
      </text>
    </comment>
    <comment ref="T2" authorId="0" shapeId="0">
      <text>
        <r>
          <rPr>
            <sz val="14"/>
            <color theme="1"/>
            <rFont val="Calibri"/>
            <scheme val="minor"/>
          </rPr>
          <t>======
ID#AAAAYAmOaEE
    (2022-04-13 09:14:23)
İdari personel ise
	-Windows Kullanıcısı</t>
        </r>
      </text>
    </comment>
    <comment ref="U2" authorId="0" shapeId="0">
      <text>
        <r>
          <rPr>
            <sz val="14"/>
            <color theme="1"/>
            <rFont val="Calibri"/>
            <scheme val="minor"/>
          </rPr>
          <t>======
ID#AAAAYAmOaHg
    (2022-04-13 09:14:23)
Geçerliliği 5 yıl olmak üzere YDO tarafından yapılan ve 10’luk sistem üzerinden verilen İngilizce/Almanca/Fransızca/Rusça/Arapça mülakat puanlarının (MP) %50 si,
	-Windows Kullanıcısı</t>
        </r>
      </text>
    </comment>
    <comment ref="V2" authorId="0" shapeId="0">
      <text>
        <r>
          <rPr>
            <sz val="14"/>
            <color theme="1"/>
            <rFont val="Calibri"/>
            <scheme val="minor"/>
          </rPr>
          <t>======
ID#AAAAYAmOaAk
    (2022-04-13 09:14:23)
KPDS, ÜDS, YDS, YÖKDİL, TOEFL sınav sonuç belgesi ibraz eden personel ise,
	-Windows Kullanıcısı</t>
        </r>
      </text>
    </comment>
    <comment ref="W2" authorId="0" shapeId="0">
      <text>
        <r>
          <rPr>
            <sz val="14"/>
            <color theme="1"/>
            <rFont val="Calibri"/>
            <scheme val="minor"/>
          </rPr>
          <t>======
ID#AAAAYAmOaI0
    (2022-04-13 09:14:24)
Son iki Akademik Yıl içerisinde bölümünde, personel ve öğrenci hareketliliği toplamı bakımından daha az hareketlilik gerçekleşen personel;
	-Windows Kullanıcısı</t>
        </r>
      </text>
    </comment>
    <comment ref="X2" authorId="0" shapeId="0">
      <text>
        <r>
          <rPr>
            <sz val="14"/>
            <color theme="1"/>
            <rFont val="Calibri"/>
            <scheme val="minor"/>
          </rPr>
          <t>======
ID#AAAAYAmOaMs
    (2022-04-13 09:14:24)
Kütahya Dumlupınar Üniversitesi’nde hizmet süresi daha uzun olan personel üst sırada yer alır.
	-Windows Kullanıcısı</t>
        </r>
      </text>
    </comment>
    <comment ref="Y6" authorId="0" shapeId="0">
      <text>
        <r>
          <rPr>
            <sz val="14"/>
            <color theme="1"/>
            <rFont val="Calibri"/>
            <scheme val="minor"/>
          </rPr>
          <t>======
ID#AAAAWOP8nnw
ASUS    (2022-04-25 14:22:53)
Evraklar Ofise Teslim Edilmedi</t>
        </r>
      </text>
    </comment>
    <comment ref="Z7" authorId="0" shapeId="0">
      <text>
        <r>
          <rPr>
            <sz val="14"/>
            <color theme="1"/>
            <rFont val="Calibri"/>
            <scheme val="minor"/>
          </rPr>
          <t>======
ID#AAAAYAmOaMI
coordinator    (2022-04-13 09:14:24)
Hizmet süresi fazla olan personele öncelik verildi.</t>
        </r>
      </text>
    </comment>
    <comment ref="Z8" authorId="0" shapeId="0">
      <text>
        <r>
          <rPr>
            <sz val="14"/>
            <color theme="1"/>
            <rFont val="Calibri"/>
            <scheme val="minor"/>
          </rPr>
          <t>======
ID#AAAAYAmOaLE
coordinator    (2022-04-13 09:14:24)
Hizmet süresi fazla olan personele öncelik verilmiştir.</t>
        </r>
      </text>
    </comment>
    <comment ref="Z9" authorId="0" shapeId="0">
      <text>
        <r>
          <rPr>
            <sz val="14"/>
            <color theme="1"/>
            <rFont val="Calibri"/>
            <scheme val="minor"/>
          </rPr>
          <t>======
ID#AAAAYAmOaL4
coordinator    (2022-04-13 09:14:24)
Hizmet süresi fazla olan personele öncelik verilmiştir.</t>
        </r>
      </text>
    </comment>
    <comment ref="Z10" authorId="0" shapeId="0">
      <text>
        <r>
          <rPr>
            <sz val="14"/>
            <color theme="1"/>
            <rFont val="Calibri"/>
            <scheme val="minor"/>
          </rPr>
          <t>======
ID#AAAAYAmOaDk
coordinator    (2022-04-13 09:14:23)
Hareketliliğin az olduğu bölüme öncelik verildi.</t>
        </r>
      </text>
    </comment>
    <comment ref="J12" authorId="0" shapeId="0">
      <text>
        <r>
          <rPr>
            <sz val="14"/>
            <color theme="1"/>
            <rFont val="Calibri"/>
            <scheme val="minor"/>
          </rPr>
          <t>======
ID#AAAAYAmOaJc
    (2022-04-13 09:14:24)
13-17 Mayıs ve 28 Mayıs-01 Haziran 2019 tarihlerinde hareketlilikler gerçekleştirilmiştir.
	-Berrin Demir</t>
        </r>
      </text>
    </comment>
    <comment ref="J13" authorId="0" shapeId="0">
      <text>
        <r>
          <rPr>
            <sz val="14"/>
            <color theme="1"/>
            <rFont val="Calibri"/>
            <scheme val="minor"/>
          </rPr>
          <t>======
ID#AAAAYAmOaDw
    (2022-04-13 09:14:23)
08-09.04.2019 tarihinde hareketlilik gerçekleştirilmiştir.
	-coordinator</t>
        </r>
      </text>
    </comment>
    <comment ref="J14" authorId="0" shapeId="0">
      <text>
        <r>
          <rPr>
            <sz val="14"/>
            <color theme="1"/>
            <rFont val="Calibri"/>
            <scheme val="minor"/>
          </rPr>
          <t>======
ID#AAAAYAmOaM0
    (2022-04-13 09:14:24)
05-09.05.2019 tarihinde hareketlilik gerçekleştirilmiştir.
	-Berrin Demir</t>
        </r>
      </text>
    </comment>
    <comment ref="K14" authorId="0" shapeId="0">
      <text>
        <r>
          <rPr>
            <sz val="14"/>
            <color theme="1"/>
            <rFont val="Calibri"/>
            <scheme val="minor"/>
          </rPr>
          <t>======
ID#AAAAYAmOaK0
    (2022-04-13 09:14:24)
07-09.11.2017 tarihinde hareketlilik gerçekleştirilmiştir.
	-Berrin Demir</t>
        </r>
      </text>
    </comment>
    <comment ref="K15" authorId="0" shapeId="0">
      <text>
        <r>
          <rPr>
            <sz val="14"/>
            <color theme="1"/>
            <rFont val="Calibri"/>
            <scheme val="minor"/>
          </rPr>
          <t>======
ID#AAAAYAmOaBM
    (2022-04-13 09:14:23)
14-21.04.2018 tarihinde hareketlilik gerçekleştirilmiştir.
	-Berrin Demir</t>
        </r>
      </text>
    </comment>
    <comment ref="Y15" authorId="0" shapeId="0">
      <text>
        <r>
          <rPr>
            <sz val="14"/>
            <color theme="1"/>
            <rFont val="Calibri"/>
            <scheme val="minor"/>
          </rPr>
          <t>======
ID#AAAAWOP8nno
ASUS    (2022-04-25 14:22:53)
Evraklar Ofise Teslim Edilmedi</t>
        </r>
      </text>
    </comment>
    <comment ref="I16" authorId="0" shapeId="0">
      <text>
        <r>
          <rPr>
            <sz val="14"/>
            <color theme="1"/>
            <rFont val="Calibri"/>
            <scheme val="minor"/>
          </rPr>
          <t>======
ID#AAAAYAmOZ_g
    (2022-04-13 09:14:23)
25-29.11.2019 tarihinde hareketlilik gerçekleştirmiştir.
	-Berrin Demir</t>
        </r>
      </text>
    </comment>
    <comment ref="J16" authorId="0" shapeId="0">
      <text>
        <r>
          <rPr>
            <sz val="14"/>
            <color theme="1"/>
            <rFont val="Calibri"/>
            <scheme val="minor"/>
          </rPr>
          <t>======
ID#AAAAYAmOaGE
    (2022-04-13 09:14:23)
22-26.07.2019 tarihinde hareketlilik gerçekleştirilmiştir.
	-Berrin Demir</t>
        </r>
      </text>
    </comment>
    <comment ref="J17" authorId="0" shapeId="0">
      <text>
        <r>
          <rPr>
            <sz val="14"/>
            <color theme="1"/>
            <rFont val="Calibri"/>
            <scheme val="minor"/>
          </rPr>
          <t>======
ID#AAAAYAmOaAU
    (2022-04-13 09:14:23)
06-10.05.2019 tarihinde hareketlilik gerçeleştirilmiştir.
	-Berrin Demir</t>
        </r>
      </text>
    </comment>
    <comment ref="Z17" authorId="0" shapeId="0">
      <text>
        <r>
          <rPr>
            <sz val="14"/>
            <color theme="1"/>
            <rFont val="Calibri"/>
            <scheme val="minor"/>
          </rPr>
          <t>======
ID#AAAAYAmOaFE
coordinator    (2022-04-13 09:14:23)
Hareketliliği az olan bölüme öncelik verilmiştir.</t>
        </r>
      </text>
    </comment>
    <comment ref="J18" authorId="0" shapeId="0">
      <text>
        <r>
          <rPr>
            <sz val="14"/>
            <color theme="1"/>
            <rFont val="Calibri"/>
            <scheme val="minor"/>
          </rPr>
          <t>======
ID#AAAAYAmOaLg
    (2022-04-13 09:14:24)
15-19.07.2019 tarihinde hareketlilik gerçekleştirildi.
	-Berrin Demir</t>
        </r>
      </text>
    </comment>
    <comment ref="Y18" authorId="0" shapeId="0">
      <text>
        <r>
          <rPr>
            <sz val="14"/>
            <color theme="1"/>
            <rFont val="Calibri"/>
            <scheme val="minor"/>
          </rPr>
          <t>======
ID#AAAAWOP8nnk
Windows Kullanıcısı    (2022-04-25 14:22:53)
Evraklar Ofise Teslim Edilmedi</t>
        </r>
      </text>
    </comment>
    <comment ref="I19" authorId="0" shapeId="0">
      <text>
        <r>
          <rPr>
            <sz val="14"/>
            <color theme="1"/>
            <rFont val="Calibri"/>
            <scheme val="minor"/>
          </rPr>
          <t>======
ID#AAAAYAmOaI4
    (2022-04-13 09:14:24)
27.11-01.12.2019 tarihinde hareketlilik gerçekleştirilmiştir.
	-Berrin Demir</t>
        </r>
      </text>
    </comment>
    <comment ref="K19" authorId="0" shapeId="0">
      <text>
        <r>
          <rPr>
            <sz val="14"/>
            <color theme="1"/>
            <rFont val="Calibri"/>
            <scheme val="minor"/>
          </rPr>
          <t>======
ID#AAAAYAmOaBg
    (2022-04-13 09:14:23)
06-08.11.2017 tarihinde hareketlilik gerçekleştirilmiştir.
	-Berrin Demir</t>
        </r>
      </text>
    </comment>
    <comment ref="G20" authorId="0" shapeId="0">
      <text>
        <r>
          <rPr>
            <sz val="14"/>
            <color theme="1"/>
            <rFont val="Calibri"/>
            <scheme val="minor"/>
          </rPr>
          <t>======
ID#AAAAYAmOaM8
    (2022-04-13 09:14:24)
14-20.06.2021 tarihinde hareketlilik gerçekleştirilmiştir.
	-Berrin Demir</t>
        </r>
      </text>
    </comment>
    <comment ref="H20" authorId="0" shapeId="0">
      <text>
        <r>
          <rPr>
            <sz val="14"/>
            <color theme="1"/>
            <rFont val="Calibri"/>
            <scheme val="minor"/>
          </rPr>
          <t>======
ID#AAAAYAmOaHM
coordinator    (2022-04-13 09:14:23)
14-10.06.2021 tarihinde hareketlilik gerçekleştirmiştir.</t>
        </r>
      </text>
    </comment>
    <comment ref="K20" authorId="0" shapeId="0">
      <text>
        <r>
          <rPr>
            <sz val="14"/>
            <color theme="1"/>
            <rFont val="Calibri"/>
            <scheme val="minor"/>
          </rPr>
          <t>======
ID#AAAAYAmOaDo
    (2022-04-13 09:14:23)
14-21.04.2018 tarihinde harektelilik gerçekleştirilmiştir.
	-Berrin Demir</t>
        </r>
      </text>
    </comment>
    <comment ref="Y20" authorId="0" shapeId="0">
      <text>
        <r>
          <rPr>
            <sz val="14"/>
            <color theme="1"/>
            <rFont val="Calibri"/>
            <scheme val="minor"/>
          </rPr>
          <t>======
ID#AAAAWOP8nn4
Windows Kullanıcısı    (2022-04-25 14:22:53)
19.04.2022 tarihinde ASİL ilan edilmiştir.</t>
        </r>
      </text>
    </comment>
    <comment ref="G21" authorId="0" shapeId="0">
      <text>
        <r>
          <rPr>
            <sz val="14"/>
            <color theme="1"/>
            <rFont val="Calibri"/>
            <scheme val="minor"/>
          </rPr>
          <t>======
ID#AAAAYAmOaC0
    (2022-04-13 09:14:23)
04-08.10.2021 tarihinde hareketlilik gerçekleştirilmiştir.
	-coordinator</t>
        </r>
      </text>
    </comment>
    <comment ref="Y21" authorId="0" shapeId="0">
      <text>
        <r>
          <rPr>
            <sz val="14"/>
            <color theme="1"/>
            <rFont val="Calibri"/>
            <scheme val="minor"/>
          </rPr>
          <t>======
Feragat</t>
        </r>
      </text>
    </comment>
    <comment ref="H22" authorId="0" shapeId="0">
      <text>
        <r>
          <rPr>
            <sz val="14"/>
            <color theme="1"/>
            <rFont val="Calibri"/>
            <scheme val="minor"/>
          </rPr>
          <t>======
ID#AAAAYAmOaMo
    (2022-04-13 09:14:24)
20-27.06.2021 tarihinde hareketlilik gerçekleştirimiştir.
	-coordinator</t>
        </r>
      </text>
    </comment>
    <comment ref="J22" authorId="0" shapeId="0">
      <text>
        <r>
          <rPr>
            <sz val="14"/>
            <color theme="1"/>
            <rFont val="Calibri"/>
            <scheme val="minor"/>
          </rPr>
          <t>======
ID#AAAAYAmOaL0
    (2022-04-13 09:14:24)
02-04.10.2018 tarihinde hareketlilik gerçekleştirilmiştir.
	-coordinator</t>
        </r>
      </text>
    </comment>
    <comment ref="Y22" authorId="0" shapeId="0">
      <text>
        <r>
          <rPr>
            <sz val="14"/>
            <color theme="1"/>
            <rFont val="Calibri"/>
            <scheme val="minor"/>
          </rPr>
          <t>======
ID#AAAAWOP8nn0
Windows Kullanıcısı    (2022-04-25 14:22:53)
17.08.2022 tarihinde ASİL ilan edilmiştir.</t>
        </r>
      </text>
    </comment>
    <comment ref="G23" authorId="0" shapeId="0">
      <text>
        <r>
          <rPr>
            <sz val="14"/>
            <color theme="1"/>
            <rFont val="Calibri"/>
            <scheme val="minor"/>
          </rPr>
          <t>======
ID#AAAAYAmOaBY
    (2022-04-13 09:14:23)
20-27.10.2021 tarihinde hareketlilik gerçekleştirmiştir.
	-coordinator</t>
        </r>
      </text>
    </comment>
    <comment ref="Y23" authorId="0" shapeId="0">
      <text>
        <r>
          <rPr>
            <sz val="14"/>
            <color theme="1"/>
            <rFont val="Calibri"/>
            <scheme val="minor"/>
          </rPr>
          <t xml:space="preserve">
23.09.2022 tarihinde ASİL ilan edilmiştir.</t>
        </r>
      </text>
    </comment>
    <comment ref="G24" authorId="0" shapeId="0">
      <text>
        <r>
          <rPr>
            <sz val="14"/>
            <color theme="1"/>
            <rFont val="Calibri"/>
            <scheme val="minor"/>
          </rPr>
          <t>======
ID#AAAAYAmOaJ4
    (2022-04-13 09:14:24)
28.10-04.11.2021 tarihinde hareketlilik gerçekleştirilmiştir.
	-Berrin Demir</t>
        </r>
      </text>
    </comment>
    <comment ref="G25" authorId="0" shapeId="0">
      <text>
        <r>
          <rPr>
            <sz val="14"/>
            <color theme="1"/>
            <rFont val="Calibri"/>
            <scheme val="minor"/>
          </rPr>
          <t>======
ID#AAAAYAmOaKI
    (2022-04-13 09:14:24)
23-25.11.2021 tarihinde hareketlilik gerçekleştirilmiştir.
	-Berrin Demir</t>
        </r>
      </text>
    </comment>
    <comment ref="J25" authorId="0" shapeId="0">
      <text>
        <r>
          <rPr>
            <sz val="14"/>
            <color theme="1"/>
            <rFont val="Calibri"/>
            <scheme val="minor"/>
          </rPr>
          <t>======
ID#AAAAYAmOaH4
    (2022-04-13 09:14:23)
08-10.01.2019 tarihinde hareketlilik gerçekleştirilmiştir.
	-Berrin Demir</t>
        </r>
      </text>
    </comment>
    <comment ref="H26" authorId="0" shapeId="0">
      <text>
        <r>
          <rPr>
            <sz val="14"/>
            <color theme="1"/>
            <rFont val="Calibri"/>
            <scheme val="minor"/>
          </rPr>
          <t>======
ID#AAAAYAmOaCg
    (2022-04-13 09:14:23)
14-18.06.2021 tarihinde hareketlilik gerçekleştirilmiştir.
	-Berrin Demir</t>
        </r>
      </text>
    </comment>
    <comment ref="K26" authorId="0" shapeId="0">
      <text>
        <r>
          <rPr>
            <sz val="14"/>
            <color theme="1"/>
            <rFont val="Calibri"/>
            <scheme val="minor"/>
          </rPr>
          <t>======
ID#AAAAYAmOaJs
    (2022-04-13 09:14:24)
28.05-01.06.2018 tarihinde hareketlilik gerçekleştirimiştir.
	-Berrin Demir</t>
        </r>
      </text>
    </comment>
    <comment ref="G27" authorId="0" shapeId="0">
      <text>
        <r>
          <rPr>
            <sz val="14"/>
            <color theme="1"/>
            <rFont val="Calibri"/>
            <scheme val="minor"/>
          </rPr>
          <t>======
ID#AAAAYAmOaFY
    (2022-04-13 09:14:23)
21-27.11.2021 tarihinde hareketlilik gerçekleştirilmiştir.
	-coordinator</t>
        </r>
      </text>
    </comment>
    <comment ref="G28" authorId="0" shapeId="0">
      <text>
        <r>
          <rPr>
            <sz val="14"/>
            <color theme="1"/>
            <rFont val="Calibri"/>
            <scheme val="minor"/>
          </rPr>
          <t>======
ID#AAAAYAmOaIA
    (2022-04-13 09:14:23)
25-29 Ekim 2021 tarihinde hareketlilik gerçekleştirilmiştir.
	-coordinator</t>
        </r>
      </text>
    </comment>
    <comment ref="H29" authorId="0" shapeId="0">
      <text>
        <r>
          <rPr>
            <sz val="14"/>
            <color theme="1"/>
            <rFont val="Calibri"/>
            <scheme val="minor"/>
          </rPr>
          <t>======
ID#AAAAYAmOaDE
    (2022-04-13 09:14:23)
07-11.06.2021 tarihinde hareketlilik gerçekleştirilmiştir.
	-Berrin Demir</t>
        </r>
      </text>
    </comment>
    <comment ref="J29" authorId="0" shapeId="0">
      <text>
        <r>
          <rPr>
            <sz val="14"/>
            <color theme="1"/>
            <rFont val="Calibri"/>
            <scheme val="minor"/>
          </rPr>
          <t>======
ID#AAAAYAmOaJA
    (2022-04-13 09:14:24)
27-31.05.2019 tarihinde hareketlilik gerçekleştirilmiştir.
	-Berrin Demir</t>
        </r>
      </text>
    </comment>
    <comment ref="G30" authorId="0" shapeId="0">
      <text>
        <r>
          <rPr>
            <sz val="14"/>
            <color theme="1"/>
            <rFont val="Calibri"/>
            <scheme val="minor"/>
          </rPr>
          <t>======
ID#AAAAYAmOaF0
    (2022-04-13 09:14:23)
29.11-03.12 2021 tarihinde hareketlilik gerçekleştirilmiştir.
	-coordinator</t>
        </r>
      </text>
    </comment>
    <comment ref="Y31" authorId="0" shapeId="0">
      <text>
        <r>
          <rPr>
            <sz val="14"/>
            <color theme="1"/>
            <rFont val="Calibri"/>
            <scheme val="minor"/>
          </rPr>
          <t>======
ID#AAAAYAmOaIg
    (2022-04-13 09:14:23)
AKTİF başvurusu bulunmaktadır.
	-coordinator</t>
        </r>
      </text>
    </comment>
    <comment ref="Y32" authorId="0" shapeId="0">
      <text>
        <r>
          <rPr>
            <sz val="14"/>
            <color theme="1"/>
            <rFont val="Calibri"/>
            <scheme val="minor"/>
          </rPr>
          <t>======
ID#AAAAYAmOaGI
    (2022-04-13 09:14:23)
AKTİF başvurusu bulunmaktadır.
	-coordinator</t>
        </r>
      </text>
    </comment>
    <comment ref="Y33" authorId="0" shapeId="0">
      <text>
        <r>
          <rPr>
            <sz val="14"/>
            <color theme="1"/>
            <rFont val="Calibri"/>
            <scheme val="minor"/>
          </rPr>
          <t>======
ID#AAAAYAmOaDU
    (2022-04-13 09:14:23)
AKTİF başvurusu bulunmaktadır.
	-coordinator</t>
        </r>
      </text>
    </comment>
    <comment ref="Y34" authorId="0" shapeId="0">
      <text>
        <r>
          <rPr>
            <sz val="14"/>
            <color theme="1"/>
            <rFont val="Calibri"/>
            <scheme val="minor"/>
          </rPr>
          <t>======
ID#AAAAYAmOaD0
    (2022-04-13 09:14:23)
AKTİF başvurusu bulunmaktadır.
	-coordinator</t>
        </r>
      </text>
    </comment>
    <comment ref="Y35" authorId="0" shapeId="0">
      <text>
        <r>
          <rPr>
            <sz val="14"/>
            <color theme="1"/>
            <rFont val="Calibri"/>
            <scheme val="minor"/>
          </rPr>
          <t>======
ID#AAAAYAmOaMQ
    (2022-04-13 09:14:24)
AKTİF başvurusu bulunmaktadır.
	-Berrin Demir</t>
        </r>
      </text>
    </comment>
    <comment ref="Y36" authorId="0" shapeId="0">
      <text>
        <r>
          <rPr>
            <sz val="14"/>
            <color theme="1"/>
            <rFont val="Calibri"/>
            <scheme val="minor"/>
          </rPr>
          <t>======
ID#AAAAYAmOaK4
    (2022-04-13 09:14:24)
AKTİF başvurusu bulunmaktadır.
	-coordinator</t>
        </r>
      </text>
    </comment>
    <comment ref="Y37" authorId="0" shapeId="0">
      <text>
        <r>
          <rPr>
            <sz val="14"/>
            <color theme="1"/>
            <rFont val="Calibri"/>
            <scheme val="minor"/>
          </rPr>
          <t>======
ID#AAAAYAmOaA4
coordinator    (2022-04-13 09:14:23)
İlgili alanda karşı kurumda ders verme kontenjanı bulunmamaktadır.</t>
        </r>
      </text>
    </comment>
    <comment ref="Y38" authorId="0" shapeId="0">
      <text>
        <r>
          <rPr>
            <sz val="14"/>
            <color theme="1"/>
            <rFont val="Calibri"/>
            <scheme val="minor"/>
          </rPr>
          <t>======
ID#AAAAYAmOaMk
coordinator    (2022-04-13 09:14:24)
Başvuru evrakları mail yoluyla gönderilmemiştir.</t>
        </r>
      </text>
    </comment>
    <comment ref="Y39" authorId="0" shapeId="0">
      <text>
        <r>
          <rPr>
            <sz val="14"/>
            <color theme="1"/>
            <rFont val="Calibri"/>
            <scheme val="minor"/>
          </rPr>
          <t>======
ID#AAAAYAmOaNM
coordinator    (2022-04-13 09:14:24)
Başvuru evrakları mail yoluyla iletilmemiştir.</t>
        </r>
      </text>
    </comment>
    <comment ref="Y40" authorId="0" shapeId="0">
      <text>
        <r>
          <rPr>
            <sz val="14"/>
            <color theme="1"/>
            <rFont val="Calibri"/>
            <scheme val="minor"/>
          </rPr>
          <t>======
ID#AAAAYAmOaHo
coordinator    (2022-04-13 09:14:23)
Ders yükünün olduğunu gösteren destekleyici belge ibraz edilmemiştir.</t>
        </r>
      </text>
    </comment>
    <comment ref="Y41" authorId="0" shapeId="0">
      <text>
        <r>
          <rPr>
            <sz val="14"/>
            <color theme="1"/>
            <rFont val="Calibri"/>
            <scheme val="minor"/>
          </rPr>
          <t>======
ID#AAAAYAmOaMg
coordinator    (2022-04-13 09:14:24)
Ders yükünün olduğunu gösteren belge ibraz edilmemiştir.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jBn+luPLDstZxYUB/QbIc6GYFIWA=="/>
    </ext>
  </extLst>
</comments>
</file>

<file path=xl/comments2.xml><?xml version="1.0" encoding="utf-8"?>
<comments xmlns="http://schemas.openxmlformats.org/spreadsheetml/2006/main">
  <authors>
    <author/>
    <author>Onur</author>
    <author>coordinator</author>
  </authors>
  <commentList>
    <comment ref="F2" authorId="0" shapeId="0">
      <text>
        <r>
          <rPr>
            <sz val="14"/>
            <color theme="1"/>
            <rFont val="Calibri"/>
            <scheme val="minor"/>
          </rPr>
          <t>======
ID#AAAAYAmOaAA
    (2022-04-13 09:14:23)
Hareketlilik gerçekleştirilmek istenen yükseköğretim kurumu ile DPÜ arasında, ilgili bölümde geçerli bir ikili anlaşma bulunan ve/veya başvurusu geçerli olan bir akademik veya idari personel ise
	-Windows Kullanıcısı</t>
        </r>
      </text>
    </comment>
    <comment ref="G2" authorId="0" shapeId="0">
      <text>
        <r>
          <rPr>
            <sz val="14"/>
            <color theme="1"/>
            <rFont val="Calibri"/>
            <scheme val="minor"/>
          </rPr>
          <t>======
ID#AAAAYAmOaFs
    (2022-04-13 09:14:23)
Aynı akademik yıl içinde görevlendirilmiş veya bir başka görevlendirme için başvurmuş ise
	-Windows Kullanıcısı</t>
        </r>
      </text>
    </comment>
    <comment ref="H2" authorId="0" shapeId="0">
      <text>
        <r>
          <rPr>
            <sz val="14"/>
            <color theme="1"/>
            <rFont val="Calibri"/>
            <scheme val="minor"/>
          </rPr>
          <t>======
ID#AAAAYAmOaFk
    (2022-04-13 09:14:23)
Bir önceki akademik yıl içinde Erasmus+ hibesinden faydalandı ise
	-Windows Kullanıcısı</t>
        </r>
      </text>
    </comment>
    <comment ref="I2" authorId="0" shapeId="0">
      <text>
        <r>
          <rPr>
            <sz val="14"/>
            <color theme="1"/>
            <rFont val="Calibri"/>
            <scheme val="minor"/>
          </rPr>
          <t>======
ID#AAAAYAmOaE0
    (2022-04-13 09:14:23)
İki önceki akademik yıl içinde Erasmus+ hibesinden faydalandı ise
	-Windows Kullanıcısı</t>
        </r>
      </text>
    </comment>
    <comment ref="J2" authorId="0" shapeId="0">
      <text>
        <r>
          <rPr>
            <sz val="14"/>
            <color theme="1"/>
            <rFont val="Calibri"/>
            <scheme val="minor"/>
          </rPr>
          <t>======
ID#AAAAYAmOZ_w
    (2022-04-13 09:14:23)
Üç önceki akademik yıl içinde Erasmus+ hibesinden faydalandı ise
	-Windows Kullanıcısı</t>
        </r>
      </text>
    </comment>
    <comment ref="K2" authorId="0" shapeId="0">
      <text>
        <r>
          <rPr>
            <sz val="14"/>
            <color theme="1"/>
            <rFont val="Calibri"/>
            <scheme val="minor"/>
          </rPr>
          <t>======
ID#AAAAYAmOaE4
    (2022-04-13 09:14:23)
Dört önceki akademik yıl içinde Erasmus+ hibesinden faydalandı ise
	-Windows Kullanıcısı</t>
        </r>
      </text>
    </comment>
    <comment ref="L2" authorId="0" shapeId="0">
      <text>
        <r>
          <rPr>
            <sz val="14"/>
            <color theme="1"/>
            <rFont val="Calibri"/>
            <scheme val="minor"/>
          </rPr>
          <t>======
ID#AAAAYAmOaG4
    (2022-04-13 09:14:23)
Beş önceki akademik yıl içinde Erasmus+ hibesinden faydalandı ise
	-Windows Kullanıcısı</t>
        </r>
      </text>
    </comment>
    <comment ref="M2" authorId="0" shapeId="0">
      <text>
        <r>
          <rPr>
            <sz val="14"/>
            <color theme="1"/>
            <rFont val="Calibri"/>
            <scheme val="minor"/>
          </rPr>
          <t>======
ID#AAAAYAmOaIk
    (2022-04-13 09:14:23)
Daha önce Erasmus (+) Personel Hareketliliğinde faydalanmamışsa
	-Windows Kullanıcısı</t>
        </r>
      </text>
    </comment>
    <comment ref="N2" authorId="0" shapeId="0">
      <text>
        <r>
          <rPr>
            <sz val="14"/>
            <color theme="1"/>
            <rFont val="Calibri"/>
            <scheme val="minor"/>
          </rPr>
          <t>======
ID#AAAAYAmOaAY
    (2022-04-13 09:14:23)
Daha önce personel hareketliliği (Giden+Gelen) gerçekleştirilmeyen ülke/eğitim kurumu/araştırma merkezi, AR-GE birimi vb. gidilecek ise (Davet mektubunu başvuru anında ibraz etmek koşuluyla) (Erasmus+ Program Ülkeleri Eğitim Alma Hareketlilikleri için)
	-Windows Kullanıcısı</t>
        </r>
      </text>
    </comment>
    <comment ref="O2" authorId="0" shapeId="0">
      <text>
        <r>
          <rPr>
            <sz val="14"/>
            <color theme="1"/>
            <rFont val="Calibri"/>
            <scheme val="minor"/>
          </rPr>
          <t>======
ID#AAAAYAmOaBE
    (2022-04-13 09:14:23)
Erasmus+ hareketliliği ile ilgili her türlü koordinatörlük ve yardımcılık görevleri (En az 6 aydır görev yapıyor olmak)
	-Windows Kullanıcısı</t>
        </r>
      </text>
    </comment>
    <comment ref="P2" authorId="0" shapeId="0">
      <text>
        <r>
          <rPr>
            <sz val="14"/>
            <color theme="1"/>
            <rFont val="Calibri"/>
            <scheme val="minor"/>
          </rPr>
          <t>======
ID#AAAAYAmOaCc
    (2022-04-13 09:14:23)
Engelli personel ise (Belgelendirmek kaydıyla)
	-Windows Kullanıcısı</t>
        </r>
      </text>
    </comment>
    <comment ref="Q2" authorId="0" shapeId="0">
      <text>
        <r>
          <rPr>
            <sz val="14"/>
            <color theme="1"/>
            <rFont val="Calibri"/>
            <scheme val="minor"/>
          </rPr>
          <t>======
ID#AAAAYAmOaLQ
    (2022-04-13 09:14:24)
Vatandaşı olunan ülkeye gidilcekse
	-Windows Kullanıcısı</t>
        </r>
      </text>
    </comment>
    <comment ref="R2" authorId="0" shapeId="0">
      <text>
        <r>
          <rPr>
            <sz val="14"/>
            <color theme="1"/>
            <rFont val="Calibri"/>
            <scheme val="minor"/>
          </rPr>
          <t>======
ID#AAAAYAmOaD4
    (2022-04-13 09:14:23)
Gazi personel ile şehit ve gazi yakını personel ise (Belgelendirmek kaydıyla)
	-Windows Kullanıcısı</t>
        </r>
      </text>
    </comment>
    <comment ref="S2" authorId="0" shapeId="0">
      <text>
        <r>
          <rPr>
            <sz val="14"/>
            <color theme="1"/>
            <rFont val="Calibri"/>
            <scheme val="minor"/>
          </rPr>
          <t>======
ID#AAAAYAmOZ_4
    (2022-04-13 09:14:23)
Mevcut Yıl ve Bir önceki Akademik Yıl’da Erasmus+ kapsamında Gelen Öğrencilere İngilizce ders veren öğretim elemanı/üyesi (birden fazla ders veren öğretim elemanı/üyesi toplamda +3 puan alır)
	-Windows Kullanıcısı</t>
        </r>
      </text>
    </comment>
    <comment ref="T2" authorId="0" shapeId="0">
      <text>
        <r>
          <rPr>
            <sz val="14"/>
            <color theme="1"/>
            <rFont val="Calibri"/>
            <scheme val="minor"/>
          </rPr>
          <t>======
ID#AAAAYAmOaG8
    (2022-04-13 09:14:23)
İdari personel ise
	-Windows Kullanıcısı</t>
        </r>
      </text>
    </comment>
    <comment ref="U2" authorId="0" shapeId="0">
      <text>
        <r>
          <rPr>
            <sz val="14"/>
            <color theme="1"/>
            <rFont val="Calibri"/>
            <scheme val="minor"/>
          </rPr>
          <t>======
ID#AAAAYAmOaDg
    (2022-04-13 09:14:23)
Geçerliliği 5 yıl olmak üzere YDO tarafından yapılan ve 10’luk sistem üzerinden verilen İngilizce/Almanca/Fransızca/Rusça/Arapça mülakat puanlarının (MP) %50 si,
	-Windows Kullanıcısı</t>
        </r>
      </text>
    </comment>
    <comment ref="V2" authorId="0" shapeId="0">
      <text>
        <r>
          <rPr>
            <sz val="14"/>
            <color theme="1"/>
            <rFont val="Calibri"/>
            <scheme val="minor"/>
          </rPr>
          <t>======
ID#AAAAYAmOZ_0
    (2022-04-13 09:14:23)
KPDS, ÜDS, YDS, YÖKDİL, TOEFL sınav sonuç belgesi ibraz eden personel ise,
	-Windows Kullanıcısı</t>
        </r>
      </text>
    </comment>
    <comment ref="W2" authorId="0" shapeId="0">
      <text>
        <r>
          <rPr>
            <sz val="14"/>
            <color theme="1"/>
            <rFont val="Calibri"/>
            <scheme val="minor"/>
          </rPr>
          <t>======
ID#AAAAYAmOaEo
    (2022-04-13 09:14:23)
Son iki Akademik Yıl içerisinde bölümünde, personel ve öğrenci hareketliliği toplamı bakımından daha az hareketlilik gerçekleşen personel;
	-Windows Kullanıcısı</t>
        </r>
      </text>
    </comment>
    <comment ref="X2" authorId="0" shapeId="0">
      <text>
        <r>
          <rPr>
            <sz val="14"/>
            <color theme="1"/>
            <rFont val="Calibri"/>
            <scheme val="minor"/>
          </rPr>
          <t>======
ID#AAAAYAmOaH0
    (2022-04-13 09:14:23)
Kütahya Dumlupınar Üniversitesi’nde hizmet süresi daha uzun olan personel üst sırada yer alır.
	-Windows Kullanıcısı</t>
        </r>
      </text>
    </comment>
    <comment ref="Y3" authorId="1" shapeId="0">
      <text>
        <r>
          <rPr>
            <b/>
            <sz val="9"/>
            <color indexed="81"/>
            <rFont val="Tahoma"/>
            <charset val="1"/>
          </rPr>
          <t>Onur:</t>
        </r>
        <r>
          <rPr>
            <sz val="9"/>
            <color indexed="81"/>
            <rFont val="Tahoma"/>
            <charset val="1"/>
          </rPr>
          <t xml:space="preserve">
Feragat 23.09.2022</t>
        </r>
      </text>
    </comment>
    <comment ref="Y4" authorId="1" shapeId="0">
      <text>
        <r>
          <rPr>
            <b/>
            <sz val="9"/>
            <color indexed="81"/>
            <rFont val="Tahoma"/>
            <charset val="1"/>
          </rPr>
          <t>Onur:</t>
        </r>
        <r>
          <rPr>
            <sz val="9"/>
            <color indexed="81"/>
            <rFont val="Tahoma"/>
            <charset val="1"/>
          </rPr>
          <t xml:space="preserve">
Feragat</t>
        </r>
      </text>
    </comment>
    <comment ref="Z11" authorId="0" shapeId="0">
      <text>
        <r>
          <rPr>
            <sz val="14"/>
            <color theme="1"/>
            <rFont val="Calibri"/>
            <scheme val="minor"/>
          </rPr>
          <t>======
ID#AAAAYAmOaCA
    (2022-04-13 09:14:23)
coordinot: Hareketliliğin az olduğu bölüme öncelik verilmiştir.</t>
        </r>
      </text>
    </comment>
    <comment ref="Z13" authorId="0" shapeId="0">
      <text>
        <r>
          <rPr>
            <sz val="14"/>
            <color theme="1"/>
            <rFont val="Calibri"/>
            <scheme val="minor"/>
          </rPr>
          <t>======
ID#AAAAYAmOaAs
coordinator    (2022-04-13 09:14:23)
Hizmet süresi fazla olan personel öncelik verildi.</t>
        </r>
      </text>
    </comment>
    <comment ref="Z14" authorId="0" shapeId="0">
      <text>
        <r>
          <rPr>
            <sz val="14"/>
            <color theme="1"/>
            <rFont val="Calibri"/>
            <scheme val="minor"/>
          </rPr>
          <t>======
ID#AAAAYAmOaDA
coordinator    (2022-04-13 09:14:23)
Hareketlilik sayısı az olan personele öncelik verildi.</t>
        </r>
      </text>
    </comment>
    <comment ref="Y15" authorId="1" shapeId="0">
      <text>
        <r>
          <rPr>
            <b/>
            <sz val="9"/>
            <color indexed="81"/>
            <rFont val="Tahoma"/>
            <charset val="1"/>
          </rPr>
          <t>Onur:</t>
        </r>
        <r>
          <rPr>
            <sz val="9"/>
            <color indexed="81"/>
            <rFont val="Tahoma"/>
            <charset val="1"/>
          </rPr>
          <t xml:space="preserve">
Yedekten Asile</t>
        </r>
      </text>
    </comment>
    <comment ref="I16" authorId="0" shapeId="0">
      <text>
        <r>
          <rPr>
            <sz val="14"/>
            <color theme="1"/>
            <rFont val="Calibri"/>
            <scheme val="minor"/>
          </rPr>
          <t>======
ID#AAAAYAmOaLw
    (2022-04-13 09:14:24)
14-17.10.2019 tarihlerinde hareketlilik gerçekleştirmiştir.
	-coordinator</t>
        </r>
      </text>
    </comment>
    <comment ref="Y16" authorId="1" shapeId="0">
      <text>
        <r>
          <rPr>
            <b/>
            <sz val="9"/>
            <color indexed="81"/>
            <rFont val="Tahoma"/>
            <charset val="1"/>
          </rPr>
          <t>Onur:</t>
        </r>
        <r>
          <rPr>
            <sz val="9"/>
            <color indexed="81"/>
            <rFont val="Tahoma"/>
            <charset val="1"/>
          </rPr>
          <t xml:space="preserve">
Feragat</t>
        </r>
      </text>
    </comment>
    <comment ref="Y17" authorId="1" shapeId="0">
      <text>
        <r>
          <rPr>
            <b/>
            <sz val="9"/>
            <color indexed="81"/>
            <rFont val="Tahoma"/>
            <charset val="1"/>
          </rPr>
          <t>Onur:</t>
        </r>
        <r>
          <rPr>
            <sz val="9"/>
            <color indexed="81"/>
            <rFont val="Tahoma"/>
            <charset val="1"/>
          </rPr>
          <t xml:space="preserve">
Yedekten Asile
23.09.2022</t>
        </r>
      </text>
    </comment>
    <comment ref="Z17" authorId="0" shapeId="0">
      <text>
        <r>
          <rPr>
            <sz val="14"/>
            <color theme="1"/>
            <rFont val="Calibri"/>
            <scheme val="minor"/>
          </rPr>
          <t>======
ID#AAAAYAmOaGY
coordinator    (2022-04-13 09:14:23)
Hizmet süresi fazla olan personel öncelik verildi.</t>
        </r>
      </text>
    </comment>
    <comment ref="Z18" authorId="0" shapeId="0">
      <text>
        <r>
          <rPr>
            <sz val="14"/>
            <color theme="1"/>
            <rFont val="Calibri"/>
            <scheme val="minor"/>
          </rPr>
          <t>======
ID#AAAAYAmOaAI
coordinator    (2022-04-13 09:14:23)
Hareketliliğin az olduğu bölüme öncelik verilmiştir.</t>
        </r>
      </text>
    </comment>
    <comment ref="K20" authorId="0" shapeId="0">
      <text>
        <r>
          <rPr>
            <sz val="14"/>
            <color theme="1"/>
            <rFont val="Calibri"/>
            <scheme val="minor"/>
          </rPr>
          <t>======
ID#AAAAYAmOaJ8
    (2022-04-13 09:14:24)
03-09. 03. 2018 tarihinde hareketlilik gerçekliştirilmiştir.
	-coordinator</t>
        </r>
      </text>
    </comment>
    <comment ref="Z20" authorId="0" shapeId="0">
      <text>
        <r>
          <rPr>
            <sz val="14"/>
            <color theme="1"/>
            <rFont val="Calibri"/>
            <scheme val="minor"/>
          </rPr>
          <t>======
ID#AAAAYAmOaFw
coordinator    (2022-04-13 09:14:23)
Hareketliliğin az olduğu bölüme öncelik verilmiştir.</t>
        </r>
      </text>
    </comment>
    <comment ref="Z21" authorId="0" shapeId="0">
      <text>
        <r>
          <rPr>
            <sz val="14"/>
            <color theme="1"/>
            <rFont val="Calibri"/>
            <scheme val="minor"/>
          </rPr>
          <t>======
ID#AAAAYAmOaDc
coordinator    (2022-04-13 09:14:23)
Hareketliliğin az olduğu bölüme öncelik verilmiştir.</t>
        </r>
      </text>
    </comment>
    <comment ref="K23" authorId="0" shapeId="0">
      <text>
        <r>
          <rPr>
            <sz val="14"/>
            <color theme="1"/>
            <rFont val="Calibri"/>
            <scheme val="minor"/>
          </rPr>
          <t>======
ID#AAAAYAmOaNE
    (2022-04-13 09:14:24)
14-22.04.2018 tarihinde hareketlilik gerçekleştirmiştir.
	-coordinator</t>
        </r>
      </text>
    </comment>
    <comment ref="Z24" authorId="0" shapeId="0">
      <text>
        <r>
          <rPr>
            <sz val="14"/>
            <color theme="1"/>
            <rFont val="Calibri"/>
            <scheme val="minor"/>
          </rPr>
          <t>======
ID#AAAAYAmOaKM
coordinator    (2022-04-13 09:14:24)
Hareketliliğin az olduğu bölüme öncelik verilmiştir.</t>
        </r>
      </text>
    </comment>
    <comment ref="I26" authorId="0" shapeId="0">
      <text>
        <r>
          <rPr>
            <sz val="14"/>
            <color theme="1"/>
            <rFont val="Calibri"/>
            <scheme val="minor"/>
          </rPr>
          <t>======
ID#AAAAYAmOaE8
    (2022-04-13 09:14:23)
24-25 Eylül 2019 tarihinde hareketlilik gerçekleştirmiştir.
	-coordinator</t>
        </r>
      </text>
    </comment>
    <comment ref="L26" authorId="0" shapeId="0">
      <text>
        <r>
          <rPr>
            <sz val="14"/>
            <color theme="1"/>
            <rFont val="Calibri"/>
            <scheme val="minor"/>
          </rPr>
          <t>======
ID#AAAAYAmOaHE
    (2022-04-13 09:14:23)
10-12 Mayıs 2017 tarihlerinde hareketlilik gerçekleştirmiştir.
	-coordinator</t>
        </r>
      </text>
    </comment>
    <comment ref="Z27" authorId="0" shapeId="0">
      <text>
        <r>
          <rPr>
            <sz val="14"/>
            <color theme="1"/>
            <rFont val="Calibri"/>
            <scheme val="minor"/>
          </rPr>
          <t>======
ID#AAAAYAmOaFA
coordinator    (2022-04-13 09:14:23)
Hizmet süresi fazla olan personel öncelik verildi.</t>
        </r>
      </text>
    </comment>
    <comment ref="Z28" authorId="0" shapeId="0">
      <text>
        <r>
          <rPr>
            <sz val="14"/>
            <color theme="1"/>
            <rFont val="Calibri"/>
            <scheme val="minor"/>
          </rPr>
          <t>======
ID#AAAAYAmOaAE
    (2022-04-13 09:14:23)
coordinor::
Hareketlilik sayısı az olan bölüme öncelik verildi.</t>
        </r>
      </text>
    </comment>
    <comment ref="Z29" authorId="0" shapeId="0">
      <text>
        <r>
          <rPr>
            <sz val="14"/>
            <color theme="1"/>
            <rFont val="Calibri"/>
            <scheme val="minor"/>
          </rPr>
          <t>======
ID#AAAAYAmOaGs
coordinator    (2022-04-13 09:14:23)
Hizmet süresi fazla olan personele öncelik verildi.</t>
        </r>
      </text>
    </comment>
    <comment ref="Z30" authorId="0" shapeId="0">
      <text>
        <r>
          <rPr>
            <sz val="14"/>
            <color theme="1"/>
            <rFont val="Calibri"/>
            <scheme val="minor"/>
          </rPr>
          <t>======
ID#AAAAYAmOaCM
coordinator    (2022-04-13 09:14:23)
Hareketlilik sayısı az olan bölüme öncelik verildi.</t>
        </r>
      </text>
    </comment>
    <comment ref="Z31" authorId="0" shapeId="0">
      <text>
        <r>
          <rPr>
            <sz val="14"/>
            <color theme="1"/>
            <rFont val="Calibri"/>
            <scheme val="minor"/>
          </rPr>
          <t>======
ID#AAAAYAmOaHI
coordinator    (2022-04-13 09:14:23)
Hizmet süresi fazla olan personel öncelik verildi.</t>
        </r>
      </text>
    </comment>
    <comment ref="J34" authorId="0" shapeId="0">
      <text>
        <r>
          <rPr>
            <sz val="14"/>
            <color theme="1"/>
            <rFont val="Calibri"/>
            <scheme val="minor"/>
          </rPr>
          <t>======
ID#AAAAYAmOaHQ
    (2022-04-13 09:14:23)
25-29.03.2019 tarihinde hareketlilik yapılmıştır.
	-coordinator</t>
        </r>
      </text>
    </comment>
    <comment ref="Z35" authorId="0" shapeId="0">
      <text>
        <r>
          <rPr>
            <sz val="14"/>
            <color theme="1"/>
            <rFont val="Calibri"/>
            <scheme val="minor"/>
          </rPr>
          <t>======
ID#AAAAYAmOaC8
coordinator    (2022-04-13 09:14:23)
Hizmet süresi fazla olan personel öncelik verildi.</t>
        </r>
      </text>
    </comment>
    <comment ref="Z36" authorId="0" shapeId="0">
      <text>
        <r>
          <rPr>
            <sz val="14"/>
            <color theme="1"/>
            <rFont val="Calibri"/>
            <scheme val="minor"/>
          </rPr>
          <t>======
ID#AAAAYAmOaCU
coordinator    (2022-04-13 09:14:23)
Hizmet süresi fazla olan personel öncelik verildi.</t>
        </r>
      </text>
    </comment>
    <comment ref="Z38" authorId="0" shapeId="0">
      <text>
        <r>
          <rPr>
            <sz val="14"/>
            <color theme="1"/>
            <rFont val="Calibri"/>
            <scheme val="minor"/>
          </rPr>
          <t>======
ID#AAAAYAmOaJU
coordinator    (2022-04-13 09:14:24)
Hizmet süresi fazla olan personel öncelik verildi.</t>
        </r>
      </text>
    </comment>
    <comment ref="Z39" authorId="0" shapeId="0">
      <text>
        <r>
          <rPr>
            <sz val="14"/>
            <color theme="1"/>
            <rFont val="Calibri"/>
            <scheme val="minor"/>
          </rPr>
          <t>======
ID#AAAAYAmOaKQ
coordinator    (2022-04-13 09:14:24)
Hareketlilik sayısı az olan bölüme çncelik verildi.</t>
        </r>
      </text>
    </comment>
    <comment ref="K41" authorId="0" shapeId="0">
      <text>
        <r>
          <rPr>
            <sz val="14"/>
            <color theme="1"/>
            <rFont val="Calibri"/>
            <scheme val="minor"/>
          </rPr>
          <t>======
ID#AAAAYAmOaIs
    (2022-04-13 09:14:23)
18-23.07.2018 tarihinde hareketlilik gerçekleştirmiştir.
	-coordinator</t>
        </r>
      </text>
    </comment>
    <comment ref="Z41" authorId="0" shapeId="0">
      <text>
        <r>
          <rPr>
            <sz val="14"/>
            <color theme="1"/>
            <rFont val="Calibri"/>
            <scheme val="minor"/>
          </rPr>
          <t>======
ID#AAAAYAmOZ_c
coordinator    (2022-04-13 09:14:23)
Hizmet süresi önce olan personel öncelik verildi.</t>
        </r>
      </text>
    </comment>
    <comment ref="H42" authorId="0" shapeId="0">
      <text>
        <r>
          <rPr>
            <sz val="14"/>
            <color theme="1"/>
            <rFont val="Calibri"/>
            <scheme val="minor"/>
          </rPr>
          <t>======
ID#AAAAYAmOaNA
    (2022-04-13 09:14:24)
17-21.05.2021 tarihinde hareketlilik gerçekleştirmiştir.
	-coordinator</t>
        </r>
      </text>
    </comment>
    <comment ref="J42" authorId="0" shapeId="0">
      <text>
        <r>
          <rPr>
            <sz val="14"/>
            <color theme="1"/>
            <rFont val="Calibri"/>
            <scheme val="minor"/>
          </rPr>
          <t>======
ID#AAAAYAmOaB0
    (2022-04-13 09:14:23)
02-04.10.2018 tarihinde hareketlilik gerçekleştirmiştir.
	-coordinator</t>
        </r>
      </text>
    </comment>
    <comment ref="Z42" authorId="0" shapeId="0">
      <text>
        <r>
          <rPr>
            <sz val="14"/>
            <color theme="1"/>
            <rFont val="Calibri"/>
            <scheme val="minor"/>
          </rPr>
          <t>======
ID#AAAAYAmOaBQ
coordinator    (2022-04-13 09:14:23)
Daha az hareketlilik olan bölüme öncelik verildi.</t>
        </r>
      </text>
    </comment>
    <comment ref="Z43" authorId="0" shapeId="0">
      <text>
        <r>
          <rPr>
            <sz val="14"/>
            <color theme="1"/>
            <rFont val="Calibri"/>
            <scheme val="minor"/>
          </rPr>
          <t>======
ID#AAAAYAmOaAg
coordinator    (2022-04-13 09:14:23)
Hareketliliği az olan bölüme öncelik verildi.</t>
        </r>
      </text>
    </comment>
    <comment ref="Z44" authorId="0" shapeId="0">
      <text>
        <r>
          <rPr>
            <sz val="14"/>
            <color theme="1"/>
            <rFont val="Calibri"/>
            <scheme val="minor"/>
          </rPr>
          <t>======
ID#AAAAYAmOaNY
coordinator    (2022-04-13 09:14:24)
Hizmet süresi fazla olan personel öncelik verildi.</t>
        </r>
      </text>
    </comment>
    <comment ref="K46" authorId="0" shapeId="0">
      <text>
        <r>
          <rPr>
            <sz val="14"/>
            <color theme="1"/>
            <rFont val="Calibri"/>
            <scheme val="minor"/>
          </rPr>
          <t>======
ID#AAAAYAmOaKw
    (2022-04-13 09:14:24)
08-12.04.2018 tarihinde hareketlilik gerçekleştirilmiştir.
	-coordinator</t>
        </r>
      </text>
    </comment>
    <comment ref="J47" authorId="0" shapeId="0">
      <text>
        <r>
          <rPr>
            <sz val="14"/>
            <color theme="1"/>
            <rFont val="Calibri"/>
            <scheme val="minor"/>
          </rPr>
          <t>======
ID#AAAAYAmOaAQ
    (2022-04-13 09:14:23)
05-26.01.2019 tarihinde hareketlilik gerçekleştirmiştir.
	-coordinator
07-11.10.2019 tarihinde hareketlilik gerçekleştirilmiştir.
	-Berrin Demir</t>
        </r>
      </text>
    </comment>
    <comment ref="H49" authorId="0" shapeId="0">
      <text>
        <r>
          <rPr>
            <sz val="14"/>
            <color theme="1"/>
            <rFont val="Calibri"/>
            <scheme val="minor"/>
          </rPr>
          <t>======
ID#AAAAYAmOaJk
    (2022-04-13 09:14:24)
05-09.07.2021 tarihinde hareketlilik gerçekleştirilmiştir.
	-coordinator</t>
        </r>
      </text>
    </comment>
    <comment ref="J50" authorId="0" shapeId="0">
      <text>
        <r>
          <rPr>
            <sz val="14"/>
            <color theme="1"/>
            <rFont val="Calibri"/>
            <scheme val="minor"/>
          </rPr>
          <t>======
ID#AAAAYAmOaMA
    (2022-04-13 09:14:24)
01-05.04.2019 tarihinde hareketlilik gerçekleştirilmiştir.
	-Berrin Demir</t>
        </r>
      </text>
    </comment>
    <comment ref="J51" authorId="0" shapeId="0">
      <text>
        <r>
          <rPr>
            <sz val="14"/>
            <color theme="1"/>
            <rFont val="Calibri"/>
            <scheme val="minor"/>
          </rPr>
          <t>======
ID#AAAAYAmOaB4
    (2022-04-13 09:14:23)
13-16 Mayıs 2019 tarihinde harektlilik gerçekleştirmiştir.
	-coordinator</t>
        </r>
      </text>
    </comment>
    <comment ref="Z51" authorId="0" shapeId="0">
      <text>
        <r>
          <rPr>
            <sz val="14"/>
            <color theme="1"/>
            <rFont val="Calibri"/>
            <scheme val="minor"/>
          </rPr>
          <t>======
ID#AAAAYAmOaAM
coordinator    (2022-04-13 09:14:23)
Hareketliliği az olan bölüme öncelik verildi.</t>
        </r>
      </text>
    </comment>
    <comment ref="J52" authorId="0" shapeId="0">
      <text>
        <r>
          <rPr>
            <sz val="14"/>
            <color theme="1"/>
            <rFont val="Calibri"/>
            <scheme val="minor"/>
          </rPr>
          <t>======
ID#AAAAYAmOaIU
    (2022-04-13 09:14:23)
21-23.05.2019 tarihinde hareketlilik gerçekleştirilmiştir.
	-coordinator</t>
        </r>
      </text>
    </comment>
    <comment ref="H53" authorId="0" shapeId="0">
      <text>
        <r>
          <rPr>
            <sz val="14"/>
            <color theme="1"/>
            <rFont val="Calibri"/>
            <scheme val="minor"/>
          </rPr>
          <t>======
ID#AAAAYAmOZ_s
    (2022-04-13 09:14:23)
17-21.05.2021 tarihlerinde hareketlilik gerçekleştirmiştir.
	-coordinator</t>
        </r>
      </text>
    </comment>
    <comment ref="H54" authorId="0" shapeId="0">
      <text>
        <r>
          <rPr>
            <sz val="14"/>
            <color theme="1"/>
            <rFont val="Calibri"/>
            <scheme val="minor"/>
          </rPr>
          <t>======
ID#AAAAYAmOaBI
coordinator    (2022-04-13 09:14:23)
-coordinator</t>
        </r>
      </text>
    </comment>
    <comment ref="J54" authorId="0" shapeId="0">
      <text>
        <r>
          <rPr>
            <sz val="14"/>
            <color theme="1"/>
            <rFont val="Calibri"/>
            <scheme val="minor"/>
          </rPr>
          <t>======
ID#AAAAYAmOaFo
    (2022-04-13 09:14:23)
24-26.07.2019 tarihinde hareketlilik gerçekleştirilmiştir.
	-coordinator</t>
        </r>
      </text>
    </comment>
    <comment ref="G55" authorId="0" shapeId="0">
      <text>
        <r>
          <rPr>
            <sz val="14"/>
            <color theme="1"/>
            <rFont val="Calibri"/>
            <scheme val="minor"/>
          </rPr>
          <t>======
ID#AAAAYAmOaCs
    (2022-04-13 09:14:23)
15-19.11.2021 tarihinde hareketlilik gerçekleştirmiştir.
	-coordinator</t>
        </r>
      </text>
    </comment>
    <comment ref="K55" authorId="0" shapeId="0">
      <text>
        <r>
          <rPr>
            <sz val="14"/>
            <color theme="1"/>
            <rFont val="Calibri"/>
            <scheme val="minor"/>
          </rPr>
          <t>======
ID#AAAAYAmOaH8
    (2022-04-13 09:14:23)
14-20.07.2018 tarihlerinde hareketlilik gerçekleştirmiştir.
	-coordinator</t>
        </r>
      </text>
    </comment>
    <comment ref="Y55" authorId="2" shapeId="0">
      <text>
        <r>
          <rPr>
            <b/>
            <sz val="9"/>
            <color indexed="81"/>
            <rFont val="Tahoma"/>
            <charset val="1"/>
          </rPr>
          <t>coordinator:</t>
        </r>
        <r>
          <rPr>
            <sz val="9"/>
            <color indexed="81"/>
            <rFont val="Tahoma"/>
            <charset val="1"/>
          </rPr>
          <t xml:space="preserve">
23.09.2022 tarihinde hakkından feragat etmiştir.</t>
        </r>
      </text>
    </comment>
    <comment ref="G56" authorId="0" shapeId="0">
      <text>
        <r>
          <rPr>
            <sz val="14"/>
            <color theme="1"/>
            <rFont val="Calibri"/>
            <scheme val="minor"/>
          </rPr>
          <t>======
ID#AAAAYAmOaGg
    (2022-04-13 09:14:23)
13-15.12.2021 tarihinde hareketlilik gerçekleştirmiştir.
	-coordinator</t>
        </r>
      </text>
    </comment>
    <comment ref="J56" authorId="0" shapeId="0">
      <text>
        <r>
          <rPr>
            <sz val="14"/>
            <color theme="1"/>
            <rFont val="Calibri"/>
            <scheme val="minor"/>
          </rPr>
          <t>======
ID#AAAAYAmOaLM
    (2022-04-13 09:14:24)
25-29.03.2019 tarihinde hareketlilik gerçekleştirmiştir.
	-coordinator</t>
        </r>
      </text>
    </comment>
    <comment ref="G57" authorId="0" shapeId="0">
      <text>
        <r>
          <rPr>
            <sz val="14"/>
            <color theme="1"/>
            <rFont val="Calibri"/>
            <scheme val="minor"/>
          </rPr>
          <t>======
ID#AAAAYAmOZ_o
    (2022-04-13 09:14:23)
27.10-07.11. 2021 tarihinde hareketlilik gerçekleştirmiştir.
	-coordinator</t>
        </r>
      </text>
    </comment>
    <comment ref="Z57" authorId="0" shapeId="0">
      <text>
        <r>
          <rPr>
            <sz val="14"/>
            <color theme="1"/>
            <rFont val="Calibri"/>
            <scheme val="minor"/>
          </rPr>
          <t>======
ID#AAAAYAmOaFM
coordinator    (2022-04-13 09:14:23)
Hareketlilik sayısı az olan bölüme öncelik verildi.</t>
        </r>
      </text>
    </comment>
    <comment ref="G58" authorId="0" shapeId="0">
      <text>
        <r>
          <rPr>
            <sz val="14"/>
            <color theme="1"/>
            <rFont val="Calibri"/>
            <scheme val="minor"/>
          </rPr>
          <t>======
ID#AAAAYAmOaLs
    (2022-04-13 09:14:24)
29.11-03.12.2021 tarihinde hareketlilik yapılmıştır.
	-coordinator</t>
        </r>
      </text>
    </comment>
    <comment ref="G59" authorId="0" shapeId="0">
      <text>
        <r>
          <rPr>
            <sz val="14"/>
            <color theme="1"/>
            <rFont val="Calibri"/>
            <scheme val="minor"/>
          </rPr>
          <t>======
ID#AAAAYAmOaCY
    (2022-04-13 09:14:23)
14-16.12.2021 tarihinde hareketlilik gerçekleştirilmiştir.
	-coordinator</t>
        </r>
      </text>
    </comment>
    <comment ref="J59" authorId="0" shapeId="0">
      <text>
        <r>
          <rPr>
            <sz val="14"/>
            <color theme="1"/>
            <rFont val="Calibri"/>
            <scheme val="minor"/>
          </rPr>
          <t>======
ID#AAAAYAmOaLU
    (2022-04-13 09:14:24)
20-24.05.2019 tarihinde hareketlilik gerçekleştirilmiştir.
	-coordinator</t>
        </r>
      </text>
    </comment>
    <comment ref="G60" authorId="0" shapeId="0">
      <text>
        <r>
          <rPr>
            <sz val="14"/>
            <color theme="1"/>
            <rFont val="Calibri"/>
            <scheme val="minor"/>
          </rPr>
          <t>======
ID#AAAAYAmOaDQ
    (2022-04-13 09:14:23)
15-17.12.2021 tarihinde ahreketlilik gerçekleştirmiştir.
	-coordinator</t>
        </r>
      </text>
    </comment>
    <comment ref="K60" authorId="0" shapeId="0">
      <text>
        <r>
          <rPr>
            <sz val="14"/>
            <color theme="1"/>
            <rFont val="Calibri"/>
            <scheme val="minor"/>
          </rPr>
          <t>======
ID#AAAAYAmOaII
    (2022-04-13 09:14:23)
26-31.03.2018 tarihinde hareketlilik gerçekleştirmiştir.
	-coordinator</t>
        </r>
      </text>
    </comment>
    <comment ref="Y61" authorId="0" shapeId="0">
      <text>
        <r>
          <rPr>
            <sz val="14"/>
            <color theme="1"/>
            <rFont val="Calibri"/>
            <scheme val="minor"/>
          </rPr>
          <t>======
ID#AAAAYAmOaGw
    (2022-04-13 09:14:23)
Halihazırda AKTİF başvurusu bulunmaktadır.
	-coordinator</t>
        </r>
      </text>
    </comment>
    <comment ref="Y62" authorId="0" shapeId="0">
      <text>
        <r>
          <rPr>
            <sz val="14"/>
            <color theme="1"/>
            <rFont val="Calibri"/>
            <scheme val="minor"/>
          </rPr>
          <t>======
ID#AAAAYAmOaGA
    (2022-04-13 09:14:23)
Yabancı dil belgesi ibraz etmemiştir.
	-coordinator</t>
        </r>
      </text>
    </comment>
    <comment ref="Y63" authorId="0" shapeId="0">
      <text>
        <r>
          <rPr>
            <sz val="14"/>
            <color theme="1"/>
            <rFont val="Calibri"/>
            <scheme val="minor"/>
          </rPr>
          <t>======
ID#AAAAYAmOaF8
    (2022-04-13 09:14:23)
AKTİF başvurusu bulunmaktadır.
	-coordinator</t>
        </r>
      </text>
    </comment>
    <comment ref="Y64" authorId="0" shapeId="0">
      <text>
        <r>
          <rPr>
            <sz val="14"/>
            <color theme="1"/>
            <rFont val="Calibri"/>
            <scheme val="minor"/>
          </rPr>
          <t>======
ID#AAAAYAmOaKg
    (2022-04-13 09:14:24)
AKTİF başvurusu bulunmaktadır.
	-coordinator</t>
        </r>
      </text>
    </comment>
    <comment ref="Y65" authorId="0" shapeId="0">
      <text>
        <r>
          <rPr>
            <sz val="14"/>
            <color theme="1"/>
            <rFont val="Calibri"/>
            <scheme val="minor"/>
          </rPr>
          <t>======
ID#AAAAYAmOaEA
    (2022-04-13 09:14:23)
Halihazırda AKTİF başvurusu bulunmaktadır.
	-coordinator</t>
        </r>
      </text>
    </comment>
    <comment ref="Y66" authorId="0" shapeId="0">
      <text>
        <r>
          <rPr>
            <sz val="14"/>
            <color theme="1"/>
            <rFont val="Calibri"/>
            <scheme val="minor"/>
          </rPr>
          <t>======
ID#AAAAYAmOaIE
    (2022-04-13 09:14:23)
AKTİF başvurusu bulunmaktadır.
	-coordinator</t>
        </r>
      </text>
    </comment>
    <comment ref="Y67" authorId="0" shapeId="0">
      <text>
        <r>
          <rPr>
            <sz val="14"/>
            <color theme="1"/>
            <rFont val="Calibri"/>
            <scheme val="minor"/>
          </rPr>
          <t>======
ID#AAAAYAmOaJI
    (2022-04-13 09:14:24)
Yabancı dil belgesi ibraz edilmemiştir.
	-coordinator</t>
        </r>
      </text>
    </comment>
    <comment ref="Y68" authorId="0" shapeId="0">
      <text>
        <r>
          <rPr>
            <sz val="14"/>
            <color theme="1"/>
            <rFont val="Calibri"/>
            <scheme val="minor"/>
          </rPr>
          <t>======
ID#AAAAYAmOaGQ
    (2022-04-13 09:14:23)
Başvuru evrakları mail yoluyla iletilmemiştir.
	-coordinator</t>
        </r>
      </text>
    </comment>
    <comment ref="Y69" authorId="0" shapeId="0">
      <text>
        <r>
          <rPr>
            <sz val="14"/>
            <color theme="1"/>
            <rFont val="Calibri"/>
            <scheme val="minor"/>
          </rPr>
          <t>======
ID#AAAAYAmOaEc
    (2022-04-13 09:14:23)
Başvuru evrakları mail yoluyla gönderilmemiştir.
	-coordinator</t>
        </r>
      </text>
    </comment>
    <comment ref="Y70" authorId="0" shapeId="0">
      <text>
        <r>
          <rPr>
            <sz val="14"/>
            <color theme="1"/>
            <rFont val="Calibri"/>
            <scheme val="minor"/>
          </rPr>
          <t>======
ID#AAAAYAmOaGU
    (2022-04-13 09:14:23)
AKTİF başvurusu bulunmaktadır.
	-coordinator</t>
        </r>
      </text>
    </comment>
    <comment ref="Y71" authorId="0" shapeId="0">
      <text>
        <r>
          <rPr>
            <sz val="14"/>
            <color theme="1"/>
            <rFont val="Calibri"/>
            <scheme val="minor"/>
          </rPr>
          <t>======
ID#AAAAYAmOaJE
    (2022-04-13 09:14:24)
Başvuru evrakları mail yoluyla iletilmemiştir.
	-coordinator</t>
        </r>
      </text>
    </comment>
    <comment ref="Y72" authorId="0" shapeId="0">
      <text>
        <r>
          <rPr>
            <sz val="14"/>
            <color theme="1"/>
            <rFont val="Calibri"/>
            <scheme val="minor"/>
          </rPr>
          <t>======
ID#AAAAYAmOaKY
    (2022-04-13 09:14:24)
Halihazırda AKTİF başvrusu bulunmaktadır.
	-coordinator</t>
        </r>
      </text>
    </comment>
    <comment ref="Y73" authorId="0" shapeId="0">
      <text>
        <r>
          <rPr>
            <sz val="14"/>
            <color theme="1"/>
            <rFont val="Calibri"/>
            <scheme val="minor"/>
          </rPr>
          <t>======
ID#AAAAYAmOaGc
    (2022-04-13 09:14:23)
Yabancı dil belgesi ibraz edilmemiştir.
	-coordinator</t>
        </r>
      </text>
    </comment>
    <comment ref="Y74" authorId="0" shapeId="0">
      <text>
        <r>
          <rPr>
            <sz val="14"/>
            <color theme="1"/>
            <rFont val="Calibri"/>
            <scheme val="minor"/>
          </rPr>
          <t>======
ID#AAAAYAmOaJQ
    (2022-04-13 09:14:24)
Yabancı dil belgesi ibraz edilmemiştir.
	-coordinator</t>
        </r>
      </text>
    </comment>
    <comment ref="Y75" authorId="0" shapeId="0">
      <text>
        <r>
          <rPr>
            <sz val="14"/>
            <color theme="1"/>
            <rFont val="Calibri"/>
            <scheme val="minor"/>
          </rPr>
          <t>======
ID#AAAAYAmOaIw
    (2022-04-13 09:14:23)
Yabancı dil belgesi ibraz edilmemiştir.
	-coordinator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ijaU6z0nP0RdBAUjVwgip4miPj9g=="/>
    </ext>
  </extLst>
</comments>
</file>

<file path=xl/sharedStrings.xml><?xml version="1.0" encoding="utf-8"?>
<sst xmlns="http://schemas.openxmlformats.org/spreadsheetml/2006/main" count="959" uniqueCount="287">
  <si>
    <t>İsim Soyisim</t>
  </si>
  <si>
    <t>Hareketlilik Türü</t>
  </si>
  <si>
    <t>Tercih edilen kurum adı</t>
  </si>
  <si>
    <t>Ülke</t>
  </si>
  <si>
    <t>Bölüm</t>
  </si>
  <si>
    <t>Başvuru</t>
  </si>
  <si>
    <t>1.Kriter</t>
  </si>
  <si>
    <t>2. Kriter</t>
  </si>
  <si>
    <t>3.Kriter</t>
  </si>
  <si>
    <t>4.Kriter</t>
  </si>
  <si>
    <t>5.Kriter</t>
  </si>
  <si>
    <t>6.Kriter</t>
  </si>
  <si>
    <t>7.Kriter</t>
  </si>
  <si>
    <t>8.Kriter</t>
  </si>
  <si>
    <t>9.Kriter</t>
  </si>
  <si>
    <t>10.Kriter</t>
  </si>
  <si>
    <t>11.Kriter</t>
  </si>
  <si>
    <t>12.Kriter</t>
  </si>
  <si>
    <t>13.Kriter</t>
  </si>
  <si>
    <t>14.Kriter</t>
  </si>
  <si>
    <t>15.Kriter</t>
  </si>
  <si>
    <t>16.Kriter</t>
  </si>
  <si>
    <t>1.Öncelik</t>
  </si>
  <si>
    <t>2.Öncelik</t>
  </si>
  <si>
    <t>DURUM</t>
  </si>
  <si>
    <t>PUAN</t>
  </si>
  <si>
    <t>Günlük Hibe</t>
  </si>
  <si>
    <t>Seyahat Hibesi</t>
  </si>
  <si>
    <t>4 Günlük Hareketlilik Hibesi</t>
  </si>
  <si>
    <t>TOPLAM</t>
  </si>
  <si>
    <t>Se**** Ka****</t>
  </si>
  <si>
    <t>Ders Verme</t>
  </si>
  <si>
    <t>Business School PAR</t>
  </si>
  <si>
    <t>Croatia</t>
  </si>
  <si>
    <t>Ekonometri</t>
  </si>
  <si>
    <t>**</t>
  </si>
  <si>
    <t>ASİL</t>
  </si>
  <si>
    <t>119 €</t>
  </si>
  <si>
    <t>Me**** A**** Ge***</t>
  </si>
  <si>
    <t>UNIVERZITA JANA EVANGELISTY PURKYNĚ V ÚSTÍ NAD LABEM</t>
  </si>
  <si>
    <t>Çek Cumhuriyeti</t>
  </si>
  <si>
    <t>İktisat</t>
  </si>
  <si>
    <t>Ya***** D**** K***</t>
  </si>
  <si>
    <t>Bankacılık ve Finans</t>
  </si>
  <si>
    <t>Hi**** Yu****</t>
  </si>
  <si>
    <t>BUDAPESTI MŰSZAKI ÉS GAZDASÁGTUDOMÁNYI EGYETEM</t>
  </si>
  <si>
    <t>Hungary</t>
  </si>
  <si>
    <t>Makine Mühendisliği (İmalat ve Konstrüksiyon)</t>
  </si>
  <si>
    <t>İPTAL</t>
  </si>
  <si>
    <t>Me*** Gö***</t>
  </si>
  <si>
    <t>UNIVERSITATEA "1DECEMBRIE 1918" DIN ALBA IULIA</t>
  </si>
  <si>
    <t>Romania</t>
  </si>
  <si>
    <t xml:space="preserve">Rekreasyon </t>
  </si>
  <si>
    <t>Fa**** Kı****</t>
  </si>
  <si>
    <t>UNIVERSITATEA "1 DECEMBRIE 1918" DIN ALBA IULIA</t>
  </si>
  <si>
    <t>Kamu Yönetimi</t>
  </si>
  <si>
    <t>Mu**** S**** Er*****</t>
  </si>
  <si>
    <t>UNIVERSIDADE DA BEIRA INTERIOR</t>
  </si>
  <si>
    <t>Portugal</t>
  </si>
  <si>
    <t>Spor Yöneticiliği</t>
  </si>
  <si>
    <t>136 €</t>
  </si>
  <si>
    <t>Sa***** G**** Tu***</t>
  </si>
  <si>
    <t>UNIVERSIDAD DE OVIEDO</t>
  </si>
  <si>
    <t>Spain</t>
  </si>
  <si>
    <t>Alternatif Enerji Kaynakları Teknolojisi (3815)</t>
  </si>
  <si>
    <t>He**** Ay****</t>
  </si>
  <si>
    <t>UNIVERSIDAD POLITECNICA DE MADRID (UPM)</t>
  </si>
  <si>
    <t>Metalurji ve Malzeme Mühendisliği</t>
  </si>
  <si>
    <t>Os**** Gü*****</t>
  </si>
  <si>
    <t>Matej Bel University in Banska Bystrica</t>
  </si>
  <si>
    <t>Slovakia</t>
  </si>
  <si>
    <t>Rekreasyon</t>
  </si>
  <si>
    <t>Ka*** Er****</t>
  </si>
  <si>
    <t>UNIVERSIDADE DO PORTO</t>
  </si>
  <si>
    <t>Maden Mühendisliği</t>
  </si>
  <si>
    <t>Em**** Ze*****</t>
  </si>
  <si>
    <t>Muhasebe ve Finans Yönetimi</t>
  </si>
  <si>
    <t>Dö**** Ö**** Öz***</t>
  </si>
  <si>
    <t>International Balkan University</t>
  </si>
  <si>
    <t>North Macedonia</t>
  </si>
  <si>
    <t>Türkçe ve Sosyal Bilimler Eğitimi</t>
  </si>
  <si>
    <t>Al*** Sa*** Ön****</t>
  </si>
  <si>
    <t>UNIVERZA V LJUBLJANI</t>
  </si>
  <si>
    <t>Slovenia</t>
  </si>
  <si>
    <t>Jeoloji Mühendisliği</t>
  </si>
  <si>
    <t>Er**** Ev*** Kı****</t>
  </si>
  <si>
    <t>BARREIRA ARTE + DISENO</t>
  </si>
  <si>
    <t>Görsel İletişim Tasarımı</t>
  </si>
  <si>
    <t>Öm**** Ca***</t>
  </si>
  <si>
    <t>4,15</t>
  </si>
  <si>
    <t>Ha**** Gö****</t>
  </si>
  <si>
    <t>Malzeme Bilimi ve Mühendisliği</t>
  </si>
  <si>
    <t>Mu**** Öz***</t>
  </si>
  <si>
    <t>UNIVERSIDADE DE VIGO</t>
  </si>
  <si>
    <t>Sınıf Öğretmenliği</t>
  </si>
  <si>
    <t>Es** Ca*</t>
  </si>
  <si>
    <t>LIETUVOS EDUKOLOGIJOS UNIVERSITETAS</t>
  </si>
  <si>
    <t>Lithuania</t>
  </si>
  <si>
    <t>Yabancı Diller</t>
  </si>
  <si>
    <t>Fe**** As***</t>
  </si>
  <si>
    <t>UNIWERSYTET SLASKI W KATOWICACH</t>
  </si>
  <si>
    <t>Poland</t>
  </si>
  <si>
    <t>YEDEK</t>
  </si>
  <si>
    <t>Mu**** Öz****</t>
  </si>
  <si>
    <t>UNIVERSIDAD DE CASTILLA-LA MANCHA</t>
  </si>
  <si>
    <t>Uluslararası Ticaret ve Finansman</t>
  </si>
  <si>
    <t>Er*** At*</t>
  </si>
  <si>
    <t>ΠΑΝΕΠΙΣΤΗΜΙΟ ΑΙΓΑΙΟΥ - PANEPISTIMIO EGEOU</t>
  </si>
  <si>
    <t>Greece</t>
  </si>
  <si>
    <t>Matematik</t>
  </si>
  <si>
    <t>Hü*** A**** Ar****</t>
  </si>
  <si>
    <t>HIGHER VOCATIONAL STATE SCHOOL IN WLOCLAWEK</t>
  </si>
  <si>
    <t>Al** Uç***</t>
  </si>
  <si>
    <t>Mi*** Kü***</t>
  </si>
  <si>
    <t>ACCADEMIA DI BELLE ARTI</t>
  </si>
  <si>
    <t>Italy</t>
  </si>
  <si>
    <t>İs**** Iş***</t>
  </si>
  <si>
    <t>Na*** Çe**** Yı****</t>
  </si>
  <si>
    <t>Çizgi Film ve Animasyon</t>
  </si>
  <si>
    <t>Ba**** M*** Bo****</t>
  </si>
  <si>
    <t>EUROPOS HUMANITARINIS UNIVERSITETAS</t>
  </si>
  <si>
    <t>Siyaset Bilimi ve Uluslararası İlişkiler</t>
  </si>
  <si>
    <t>Mu**** Di***</t>
  </si>
  <si>
    <t>SVEUČILIŠTE U ZAGREBU</t>
  </si>
  <si>
    <t>Temel İslam Bilimleri</t>
  </si>
  <si>
    <t>GEÇERSİZ</t>
  </si>
  <si>
    <t>Ah*** Al****</t>
  </si>
  <si>
    <t>VYSOKÁ ŠKOLA BÁŇSKÁ - TECHNICKÁ UNIVERZITA OSTRAVA</t>
  </si>
  <si>
    <t>Czechia</t>
  </si>
  <si>
    <t>Elektrik-Elektronik Mühendisliği</t>
  </si>
  <si>
    <t>Me*** Öz****</t>
  </si>
  <si>
    <t>AKADEMIA GÓRNICZO-HUTNICZA</t>
  </si>
  <si>
    <t>Maden Mühendisliği (Maden İşletme)</t>
  </si>
  <si>
    <t>Er*** Ac***</t>
  </si>
  <si>
    <t>Ce**** T***** Ça***</t>
  </si>
  <si>
    <t>Yabancı Diller Yüksekokulu</t>
  </si>
  <si>
    <t>Şe*** A** Sa****</t>
  </si>
  <si>
    <t>Öz*** Sa****</t>
  </si>
  <si>
    <t>Kalite Komisyonu</t>
  </si>
  <si>
    <t>Se*** M*** Me***</t>
  </si>
  <si>
    <t>Resim</t>
  </si>
  <si>
    <t>Üm**** Gü***</t>
  </si>
  <si>
    <t>Er*** Gö*</t>
  </si>
  <si>
    <t>Fa**** K*** İç****</t>
  </si>
  <si>
    <t>İşletme</t>
  </si>
  <si>
    <t>Se*** Ça***</t>
  </si>
  <si>
    <t>Eğitim Alma</t>
  </si>
  <si>
    <t>University of Zadar</t>
  </si>
  <si>
    <t>Me*** Va****</t>
  </si>
  <si>
    <t>Athens University of Economics and Business</t>
  </si>
  <si>
    <t>Mu*** Kı***</t>
  </si>
  <si>
    <t>UNIVERSITÀ DEL SANNIO - BENEVENTO</t>
  </si>
  <si>
    <t>Sigortacılık ve Risk Yönetimi</t>
  </si>
  <si>
    <t>Hi*** Kı****</t>
  </si>
  <si>
    <t>Lund University</t>
  </si>
  <si>
    <t>Sweden</t>
  </si>
  <si>
    <t>Gıda Teknolojisi</t>
  </si>
  <si>
    <t>Me*** Ak***</t>
  </si>
  <si>
    <t>Se*** Ço****</t>
  </si>
  <si>
    <t>Universidad Autonoma de Madrid</t>
  </si>
  <si>
    <t>Biyokimya</t>
  </si>
  <si>
    <t>Sa*** Af****</t>
  </si>
  <si>
    <t>Vrije Unversity of Brussel</t>
  </si>
  <si>
    <t>Belgium</t>
  </si>
  <si>
    <t>Sa*** Al****</t>
  </si>
  <si>
    <t>INSTYTUT KATALIZY I FIZYKOCHEMII POWIERZCHNI IM. JERZEGO HABERA POLSKIEJ AKADEMII NAUK</t>
  </si>
  <si>
    <t>İLTEM</t>
  </si>
  <si>
    <t>Ka**** Ol***</t>
  </si>
  <si>
    <t>Aalborg University</t>
  </si>
  <si>
    <t>Denmark</t>
  </si>
  <si>
    <t>Alternatif Enerji Kaynakları Teknolojisi</t>
  </si>
  <si>
    <t>Ay***** Yı****</t>
  </si>
  <si>
    <t>Roma Sapienza Üniversitesi</t>
  </si>
  <si>
    <t>Ha***** Şe****</t>
  </si>
  <si>
    <t>El Sanatları Tasarımı ve Üretimi</t>
  </si>
  <si>
    <t>İb**** Ak****</t>
  </si>
  <si>
    <t>University of Salento</t>
  </si>
  <si>
    <t>Turizm İşletmeciliği</t>
  </si>
  <si>
    <t>Ce**** Gü*****</t>
  </si>
  <si>
    <t>Beden Eğitimi ve Spor Öğretmenliği</t>
  </si>
  <si>
    <t>Mu**** K*** Şe*</t>
  </si>
  <si>
    <t>Centro Culturale Fonti San Lorenzo</t>
  </si>
  <si>
    <t>Ar**** Yu*****</t>
  </si>
  <si>
    <t>Mimari Dekoratif Sanatlar</t>
  </si>
  <si>
    <t>Ze**** B**** Sa****</t>
  </si>
  <si>
    <t>UNIVERSITY OF OSTRAVA</t>
  </si>
  <si>
    <t>Si*** Ut***</t>
  </si>
  <si>
    <t>NEWTON COLLEGE, A.S.</t>
  </si>
  <si>
    <t>Sı** C*** Va***</t>
  </si>
  <si>
    <t>Mimarlık Fakültesi</t>
  </si>
  <si>
    <t>Mu**** Tu****</t>
  </si>
  <si>
    <t>Iş*** Al****</t>
  </si>
  <si>
    <t>Nu**** İl***</t>
  </si>
  <si>
    <t>SVEUČILIŠTE U ZADRU</t>
  </si>
  <si>
    <t>Ha**** E* Tü****</t>
  </si>
  <si>
    <t>Sosyal Bilgiler Öğretmenliği</t>
  </si>
  <si>
    <t>Oğ*** O*** Yo****</t>
  </si>
  <si>
    <t>PÉCSI TUDOMÁNYEGYETEM</t>
  </si>
  <si>
    <t>Makine Mühendisliği</t>
  </si>
  <si>
    <t>İl****Ko****</t>
  </si>
  <si>
    <t xml:space="preserve">Walldorfer Wohnbahu GmbH </t>
  </si>
  <si>
    <t>Germany</t>
  </si>
  <si>
    <t>Öz*** De***</t>
  </si>
  <si>
    <t>Gastronomi ve Mutfak Sanatları</t>
  </si>
  <si>
    <t>Em**** P*** Sa***</t>
  </si>
  <si>
    <t>Radyo, Televizyon ve Sinema</t>
  </si>
  <si>
    <t>Yu**** Uy***</t>
  </si>
  <si>
    <t>UNIVERSITATEA "CONSTANTIN BRANCUSI" DIN TARGU-JIU</t>
  </si>
  <si>
    <t>Ha*** K*** Ku*****</t>
  </si>
  <si>
    <t>İn**** Sa****</t>
  </si>
  <si>
    <t>Maliye</t>
  </si>
  <si>
    <t>Tu*** Ge***</t>
  </si>
  <si>
    <t>Na*** Ş** Er****</t>
  </si>
  <si>
    <t>Me*** U**** To****</t>
  </si>
  <si>
    <t>TECHNOLOGIKO EKPAIDEUTIKO IDRIMA KRITIS</t>
  </si>
  <si>
    <t>İnşaat Mühendisliği</t>
  </si>
  <si>
    <t>Ca**** Ar*****</t>
  </si>
  <si>
    <t>Bankacılık ve Sigortacılık</t>
  </si>
  <si>
    <t>Ku**** Ar*****</t>
  </si>
  <si>
    <t>İnsan Kaynakları Yönetimi</t>
  </si>
  <si>
    <t>Al** R*** Eb****</t>
  </si>
  <si>
    <t>UNIVERSIDAD DE LEÓN</t>
  </si>
  <si>
    <t>Mekatronik</t>
  </si>
  <si>
    <t>Gö***** Ku*****</t>
  </si>
  <si>
    <t>El*** Do****</t>
  </si>
  <si>
    <t>Öz*** C** Iş**</t>
  </si>
  <si>
    <t>Endüstri Mühendisliği</t>
  </si>
  <si>
    <t>Sa**** Sa****</t>
  </si>
  <si>
    <t>On*** As****</t>
  </si>
  <si>
    <t>Ab***** Ke*****</t>
  </si>
  <si>
    <t>ECOLE NATIONALE SUPERIEURE DES MINES ALBI-CARMAUX</t>
  </si>
  <si>
    <t>France</t>
  </si>
  <si>
    <t>Endüstri Mühendisliği (Endüstri)</t>
  </si>
  <si>
    <t>Mu**** A*** Öz***</t>
  </si>
  <si>
    <t>ECOLE NATIONALE D&amp;#039INGENIEURS DE TARBES</t>
  </si>
  <si>
    <t>Makine Mühendisliği (Enerji)</t>
  </si>
  <si>
    <t>Mu**** Gü*****</t>
  </si>
  <si>
    <t>UNIVERSITE DE RENNES I</t>
  </si>
  <si>
    <t>Makine Mühendisliği (Makine Teorisi ve Dinamiği)</t>
  </si>
  <si>
    <t>Si*** Ak***</t>
  </si>
  <si>
    <t>PANEPISTIMIO PATRON</t>
  </si>
  <si>
    <t>Me**** Ko****</t>
  </si>
  <si>
    <t>Oğ***** Er****</t>
  </si>
  <si>
    <t>Nu*** Kı***</t>
  </si>
  <si>
    <t>Re**** U** Ac***</t>
  </si>
  <si>
    <t>Ha***Ha****</t>
  </si>
  <si>
    <t>Antrenörlük Eğitimi</t>
  </si>
  <si>
    <t>Ta**** Şe****</t>
  </si>
  <si>
    <t>İnşaat Mühendisliği (Geoteknik)</t>
  </si>
  <si>
    <t>Ed**** Ka****</t>
  </si>
  <si>
    <t>İn**** Um****</t>
  </si>
  <si>
    <t>De*** De****</t>
  </si>
  <si>
    <t>Endüstri Mühendisliği (Yöneylem Araştırması)</t>
  </si>
  <si>
    <t>Hü*** Bi***</t>
  </si>
  <si>
    <t>Es*** Ka***</t>
  </si>
  <si>
    <t>Em*** Ço**** Bo****</t>
  </si>
  <si>
    <t>Ay**** Ök***</t>
  </si>
  <si>
    <t>Temel Yabancı Diller</t>
  </si>
  <si>
    <t>Ha*** Ar**</t>
  </si>
  <si>
    <t>Ta*** Z****</t>
  </si>
  <si>
    <t>Ra**** Do*****</t>
  </si>
  <si>
    <t>Me*** Er*** Yu***</t>
  </si>
  <si>
    <t>Hü*** T**** Ca****</t>
  </si>
  <si>
    <t>Tampere University</t>
  </si>
  <si>
    <t>Finland</t>
  </si>
  <si>
    <t>En*** Ba****</t>
  </si>
  <si>
    <t>UNIVERSITE PAUL VALERY (MONTPELLIER III)</t>
  </si>
  <si>
    <t>Kimyasal Ürün Geliştirme Uygulama ve Araştırma Merkezi</t>
  </si>
  <si>
    <t>Hü*** Oğ***</t>
  </si>
  <si>
    <t>Fa**** S*** Ba*****</t>
  </si>
  <si>
    <t>Hi*** I*** As****</t>
  </si>
  <si>
    <t>Ga**** F*** Ak***</t>
  </si>
  <si>
    <t>RĪGAS PEDAGOĢIJAS UN IZGLĪTĪBAS VADĪBAS AKADĒMIJA</t>
  </si>
  <si>
    <t>Latvia</t>
  </si>
  <si>
    <t>Ev** Şa*** Sa****</t>
  </si>
  <si>
    <t>Sa*** Dö****</t>
  </si>
  <si>
    <t>Bilgisayar Mühendisliği</t>
  </si>
  <si>
    <t>Fa*** Ça*** Ak****</t>
  </si>
  <si>
    <t>İl*** Ö** Ök****</t>
  </si>
  <si>
    <t>Grafik Tasarımı</t>
  </si>
  <si>
    <t>Bu**** Eb****</t>
  </si>
  <si>
    <t>İnşaat Mühendisliği (Yapı)</t>
  </si>
  <si>
    <t>Mu**** Ay*****</t>
  </si>
  <si>
    <t>Diğer</t>
  </si>
  <si>
    <t>Dekanlık</t>
  </si>
  <si>
    <t>2020 PROJE YILI ERASMUS+ KA103 PERSONEL DERS VERME HAREKETLİLİĞİ SONUÇLARI (23.09.2022)</t>
  </si>
  <si>
    <t>2020 Proje Yılı ERASMUS+ KA103 PERSONEL EĞİTİM ALMA HAREKTELİLİĞİ SONUÇLARI (23.09.2022)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</si>
</sst>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€]#,##0.00"/>
  </numFmts>
  <fonts count="13" x14ac:knownFonts="1">
    <font>
      <sz val="14"/>
      <color theme="1"/>
      <name val="Calibri"/>
      <scheme val="minor"/>
    </font>
    <font>
      <sz val="12"/>
      <color theme="1"/>
      <name val="Calibri"/>
    </font>
    <font>
      <b/>
      <sz val="20"/>
      <color theme="1"/>
      <name val="Calibri"/>
    </font>
    <font>
      <sz val="14"/>
      <name val="Calibri"/>
    </font>
    <font>
      <sz val="11"/>
      <color theme="1"/>
      <name val="Times New Roman"/>
    </font>
    <font>
      <b/>
      <sz val="12"/>
      <color rgb="FFFF0000"/>
      <name val="Calibri"/>
    </font>
    <font>
      <sz val="14"/>
      <color theme="1"/>
      <name val="Calibri"/>
    </font>
    <font>
      <b/>
      <sz val="14"/>
      <color theme="1"/>
      <name val="Calibri"/>
    </font>
    <font>
      <b/>
      <sz val="12"/>
      <color theme="1"/>
      <name val="Calibri"/>
    </font>
    <font>
      <b/>
      <sz val="20"/>
      <color theme="1"/>
      <name val="Calibri"/>
      <family val="2"/>
      <charset val="162"/>
    </font>
    <font>
      <sz val="20"/>
      <name val="Calibri"/>
      <family val="2"/>
      <charset val="16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7">
    <fill>
      <patternFill patternType="none"/>
    </fill>
    <fill>
      <patternFill patternType="gray125"/>
    </fill>
    <fill>
      <patternFill patternType="solid">
        <fgColor rgb="FFA8F4DB"/>
        <bgColor rgb="FFA8F4DB"/>
      </patternFill>
    </fill>
    <fill>
      <patternFill patternType="solid">
        <fgColor rgb="FF66FFFF"/>
        <bgColor rgb="FF66FFFF"/>
      </patternFill>
    </fill>
    <fill>
      <patternFill patternType="solid">
        <fgColor rgb="FFFFD966"/>
        <bgColor rgb="FFFFD966"/>
      </patternFill>
    </fill>
    <fill>
      <patternFill patternType="solid">
        <fgColor rgb="FFFFD965"/>
        <bgColor rgb="FFFFD965"/>
      </patternFill>
    </fill>
    <fill>
      <patternFill patternType="solid">
        <fgColor rgb="FFFEF2CB"/>
        <bgColor rgb="FFFEF2CB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47">
    <xf numFmtId="0" fontId="0" fillId="0" borderId="0" xfId="0" applyFont="1" applyAlignment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4" fontId="4" fillId="2" borderId="5" xfId="0" applyNumberFormat="1" applyFont="1" applyFill="1" applyBorder="1" applyAlignment="1">
      <alignment vertical="top" textRotation="180"/>
    </xf>
    <xf numFmtId="0" fontId="4" fillId="2" borderId="5" xfId="0" applyFont="1" applyFill="1" applyBorder="1" applyAlignment="1">
      <alignment vertical="top" textRotation="180"/>
    </xf>
    <xf numFmtId="0" fontId="1" fillId="2" borderId="1" xfId="0" applyFont="1" applyFill="1" applyBorder="1" applyAlignment="1">
      <alignment textRotation="90"/>
    </xf>
    <xf numFmtId="4" fontId="1" fillId="2" borderId="1" xfId="0" applyNumberFormat="1" applyFont="1" applyFill="1" applyBorder="1" applyAlignment="1">
      <alignment textRotation="90"/>
    </xf>
    <xf numFmtId="164" fontId="1" fillId="2" borderId="1" xfId="0" applyNumberFormat="1" applyFont="1" applyFill="1" applyBorder="1" applyAlignment="1">
      <alignment textRotation="90"/>
    </xf>
    <xf numFmtId="164" fontId="1" fillId="2" borderId="6" xfId="0" applyNumberFormat="1" applyFont="1" applyFill="1" applyBorder="1" applyAlignment="1">
      <alignment textRotation="90"/>
    </xf>
    <xf numFmtId="0" fontId="1" fillId="3" borderId="5" xfId="0" applyFont="1" applyFill="1" applyBorder="1"/>
    <xf numFmtId="4" fontId="1" fillId="3" borderId="5" xfId="0" applyNumberFormat="1" applyFont="1" applyFill="1" applyBorder="1"/>
    <xf numFmtId="49" fontId="1" fillId="3" borderId="5" xfId="0" applyNumberFormat="1" applyFont="1" applyFill="1" applyBorder="1"/>
    <xf numFmtId="49" fontId="5" fillId="3" borderId="5" xfId="0" applyNumberFormat="1" applyFont="1" applyFill="1" applyBorder="1"/>
    <xf numFmtId="164" fontId="1" fillId="3" borderId="5" xfId="0" applyNumberFormat="1" applyFont="1" applyFill="1" applyBorder="1"/>
    <xf numFmtId="164" fontId="1" fillId="3" borderId="7" xfId="0" applyNumberFormat="1" applyFont="1" applyFill="1" applyBorder="1"/>
    <xf numFmtId="0" fontId="1" fillId="4" borderId="5" xfId="0" applyFont="1" applyFill="1" applyBorder="1"/>
    <xf numFmtId="4" fontId="1" fillId="4" borderId="5" xfId="0" applyNumberFormat="1" applyFont="1" applyFill="1" applyBorder="1"/>
    <xf numFmtId="49" fontId="1" fillId="4" borderId="5" xfId="0" applyNumberFormat="1" applyFont="1" applyFill="1" applyBorder="1"/>
    <xf numFmtId="164" fontId="1" fillId="4" borderId="5" xfId="0" applyNumberFormat="1" applyFont="1" applyFill="1" applyBorder="1"/>
    <xf numFmtId="164" fontId="1" fillId="5" borderId="5" xfId="0" applyNumberFormat="1" applyFont="1" applyFill="1" applyBorder="1"/>
    <xf numFmtId="164" fontId="1" fillId="5" borderId="7" xfId="0" applyNumberFormat="1" applyFont="1" applyFill="1" applyBorder="1"/>
    <xf numFmtId="0" fontId="1" fillId="5" borderId="5" xfId="0" applyFont="1" applyFill="1" applyBorder="1"/>
    <xf numFmtId="4" fontId="1" fillId="5" borderId="5" xfId="0" applyNumberFormat="1" applyFont="1" applyFill="1" applyBorder="1"/>
    <xf numFmtId="49" fontId="1" fillId="5" borderId="5" xfId="0" applyNumberFormat="1" applyFont="1" applyFill="1" applyBorder="1"/>
    <xf numFmtId="4" fontId="6" fillId="5" borderId="11" xfId="0" applyNumberFormat="1" applyFont="1" applyFill="1" applyBorder="1"/>
    <xf numFmtId="0" fontId="6" fillId="5" borderId="11" xfId="0" applyFont="1" applyFill="1" applyBorder="1"/>
    <xf numFmtId="0" fontId="7" fillId="5" borderId="11" xfId="0" applyFont="1" applyFill="1" applyBorder="1"/>
    <xf numFmtId="164" fontId="6" fillId="5" borderId="11" xfId="0" applyNumberFormat="1" applyFont="1" applyFill="1" applyBorder="1"/>
    <xf numFmtId="0" fontId="1" fillId="5" borderId="5" xfId="0" applyFont="1" applyFill="1" applyBorder="1" applyAlignment="1">
      <alignment horizontal="center"/>
    </xf>
    <xf numFmtId="4" fontId="4" fillId="5" borderId="5" xfId="0" applyNumberFormat="1" applyFont="1" applyFill="1" applyBorder="1" applyAlignment="1">
      <alignment vertical="top" textRotation="180"/>
    </xf>
    <xf numFmtId="0" fontId="4" fillId="5" borderId="5" xfId="0" applyFont="1" applyFill="1" applyBorder="1" applyAlignment="1">
      <alignment textRotation="180"/>
    </xf>
    <xf numFmtId="0" fontId="8" fillId="5" borderId="5" xfId="0" applyFont="1" applyFill="1" applyBorder="1" applyAlignment="1">
      <alignment textRotation="90"/>
    </xf>
    <xf numFmtId="4" fontId="1" fillId="5" borderId="5" xfId="0" applyNumberFormat="1" applyFont="1" applyFill="1" applyBorder="1" applyAlignment="1">
      <alignment textRotation="90"/>
    </xf>
    <xf numFmtId="164" fontId="1" fillId="5" borderId="5" xfId="0" applyNumberFormat="1" applyFont="1" applyFill="1" applyBorder="1" applyAlignment="1">
      <alignment textRotation="90"/>
    </xf>
    <xf numFmtId="0" fontId="1" fillId="6" borderId="5" xfId="0" applyFont="1" applyFill="1" applyBorder="1"/>
    <xf numFmtId="4" fontId="1" fillId="6" borderId="5" xfId="0" applyNumberFormat="1" applyFont="1" applyFill="1" applyBorder="1"/>
    <xf numFmtId="49" fontId="1" fillId="6" borderId="5" xfId="0" applyNumberFormat="1" applyFont="1" applyFill="1" applyBorder="1"/>
    <xf numFmtId="49" fontId="5" fillId="6" borderId="5" xfId="0" applyNumberFormat="1" applyFont="1" applyFill="1" applyBorder="1"/>
    <xf numFmtId="164" fontId="1" fillId="6" borderId="5" xfId="0" applyNumberFormat="1" applyFont="1" applyFill="1" applyBorder="1"/>
    <xf numFmtId="49" fontId="8" fillId="4" borderId="5" xfId="0" applyNumberFormat="1" applyFont="1" applyFill="1" applyBorder="1"/>
    <xf numFmtId="0" fontId="8" fillId="4" borderId="5" xfId="0" applyFont="1" applyFill="1" applyBorder="1"/>
    <xf numFmtId="0" fontId="9" fillId="2" borderId="2" xfId="0" applyFont="1" applyFill="1" applyBorder="1" applyAlignment="1">
      <alignment horizontal="center"/>
    </xf>
    <xf numFmtId="0" fontId="10" fillId="0" borderId="3" xfId="0" applyFont="1" applyBorder="1"/>
    <xf numFmtId="0" fontId="10" fillId="0" borderId="4" xfId="0" applyFont="1" applyBorder="1"/>
    <xf numFmtId="0" fontId="2" fillId="5" borderId="8" xfId="0" applyFont="1" applyFill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comments2.xml.rels><?xml version="1.0" encoding="UTF-8" standalone="yes"?>
<Relationships xmlns="http://schemas.openxmlformats.org/package/2006/relationships"><Relationship Id="rId1" Type="http://customschemas.google.com/relationships/workbookmetadata" Target="commentsmeta1"/></Relationships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theme" Target="theme/theme1.xml"/><Relationship Id="rId10" Type="http://customschemas.google.com/relationships/workbookmetadata" Target="metadata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AD1000"/>
  <sheetViews>
    <sheetView topLeftCell="A22" workbookViewId="0">
      <pane xSplit="1" topLeftCell="E1" activePane="topRight" state="frozen"/>
      <selection pane="topRight" activeCell="W23" sqref="W23"/>
    </sheetView>
  </sheetViews>
  <sheetFormatPr defaultColWidth="10.08203125" defaultRowHeight="15" customHeight="1" x14ac:dyDescent="0.7"/>
  <cols>
    <col min="1" max="1" width="17.08203125" customWidth="1"/>
    <col min="2" max="2" width="9.70703125" customWidth="1"/>
    <col min="3" max="3" width="41.5" customWidth="1"/>
    <col min="4" max="4" width="13.20703125" customWidth="1"/>
    <col min="5" max="5" width="30.58203125" customWidth="1"/>
    <col min="6" max="6" width="4.9140625" customWidth="1"/>
    <col min="7" max="7" width="6" customWidth="1"/>
    <col min="8" max="8" width="5.70703125" customWidth="1"/>
    <col min="9" max="9" width="4.5" customWidth="1"/>
    <col min="10" max="10" width="5.70703125" customWidth="1"/>
    <col min="11" max="11" width="4.5" customWidth="1"/>
    <col min="12" max="12" width="4" customWidth="1"/>
    <col min="13" max="13" width="4.70703125" customWidth="1"/>
    <col min="14" max="15" width="3.70703125" customWidth="1"/>
    <col min="16" max="16" width="4.5" customWidth="1"/>
    <col min="17" max="17" width="4.20703125" customWidth="1"/>
    <col min="18" max="18" width="4.08203125" customWidth="1"/>
    <col min="19" max="19" width="4.4140625" customWidth="1"/>
    <col min="20" max="20" width="3.70703125" customWidth="1"/>
    <col min="21" max="21" width="3.9140625" customWidth="1"/>
    <col min="22" max="22" width="5.70703125" customWidth="1"/>
    <col min="23" max="24" width="3.9140625" customWidth="1"/>
    <col min="25" max="25" width="7" customWidth="1"/>
    <col min="26" max="26" width="5.20703125" customWidth="1"/>
    <col min="27" max="27" width="5.08203125" customWidth="1"/>
    <col min="28" max="29" width="6.08203125" customWidth="1"/>
    <col min="30" max="30" width="9" customWidth="1"/>
  </cols>
  <sheetData>
    <row r="1" spans="1:30" ht="27" customHeight="1" x14ac:dyDescent="0.95">
      <c r="A1" s="1"/>
      <c r="B1" s="41" t="s">
        <v>285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3"/>
    </row>
    <row r="2" spans="1:30" ht="138" x14ac:dyDescent="0.7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3" t="s">
        <v>15</v>
      </c>
      <c r="Q2" s="3" t="s">
        <v>16</v>
      </c>
      <c r="R2" s="3" t="s">
        <v>17</v>
      </c>
      <c r="S2" s="3" t="s">
        <v>18</v>
      </c>
      <c r="T2" s="3" t="s">
        <v>19</v>
      </c>
      <c r="U2" s="3" t="s">
        <v>20</v>
      </c>
      <c r="V2" s="3" t="s">
        <v>21</v>
      </c>
      <c r="W2" s="4" t="s">
        <v>22</v>
      </c>
      <c r="X2" s="4" t="s">
        <v>23</v>
      </c>
      <c r="Y2" s="5" t="s">
        <v>24</v>
      </c>
      <c r="Z2" s="6" t="s">
        <v>25</v>
      </c>
      <c r="AA2" s="5" t="s">
        <v>26</v>
      </c>
      <c r="AB2" s="7" t="s">
        <v>27</v>
      </c>
      <c r="AC2" s="7" t="s">
        <v>28</v>
      </c>
      <c r="AD2" s="8" t="s">
        <v>29</v>
      </c>
    </row>
    <row r="3" spans="1:30" ht="18.3" x14ac:dyDescent="0.7">
      <c r="A3" s="9" t="s">
        <v>30</v>
      </c>
      <c r="B3" s="9" t="s">
        <v>31</v>
      </c>
      <c r="C3" s="9" t="s">
        <v>32</v>
      </c>
      <c r="D3" s="9" t="s">
        <v>33</v>
      </c>
      <c r="E3" s="9" t="s">
        <v>34</v>
      </c>
      <c r="F3" s="10">
        <f t="shared" ref="F3:F5" si="0">20</f>
        <v>20</v>
      </c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>
        <f>4.45</f>
        <v>4.45</v>
      </c>
      <c r="V3" s="10">
        <f>10</f>
        <v>10</v>
      </c>
      <c r="W3" s="11" t="s">
        <v>35</v>
      </c>
      <c r="X3" s="11" t="s">
        <v>35</v>
      </c>
      <c r="Y3" s="12" t="s">
        <v>36</v>
      </c>
      <c r="Z3" s="10">
        <v>34.450000000000003</v>
      </c>
      <c r="AA3" s="11" t="s">
        <v>37</v>
      </c>
      <c r="AB3" s="13">
        <v>275</v>
      </c>
      <c r="AC3" s="13">
        <v>476</v>
      </c>
      <c r="AD3" s="14">
        <f t="shared" ref="AD3:AD5" si="1">SUM(AB3:AC3)</f>
        <v>751</v>
      </c>
    </row>
    <row r="4" spans="1:30" ht="18.3" x14ac:dyDescent="0.7">
      <c r="A4" s="9" t="s">
        <v>38</v>
      </c>
      <c r="B4" s="9" t="s">
        <v>31</v>
      </c>
      <c r="C4" s="9" t="s">
        <v>39</v>
      </c>
      <c r="D4" s="9" t="s">
        <v>40</v>
      </c>
      <c r="E4" s="9" t="s">
        <v>41</v>
      </c>
      <c r="F4" s="10">
        <f t="shared" si="0"/>
        <v>20</v>
      </c>
      <c r="G4" s="10"/>
      <c r="H4" s="10"/>
      <c r="I4" s="10"/>
      <c r="J4" s="10"/>
      <c r="K4" s="10"/>
      <c r="L4" s="10"/>
      <c r="M4" s="10">
        <f t="shared" ref="M4:M5" si="2">5</f>
        <v>5</v>
      </c>
      <c r="N4" s="10"/>
      <c r="O4" s="10"/>
      <c r="P4" s="10"/>
      <c r="Q4" s="10"/>
      <c r="R4" s="10"/>
      <c r="S4" s="10"/>
      <c r="T4" s="10"/>
      <c r="U4" s="10"/>
      <c r="V4" s="10">
        <f>8</f>
        <v>8</v>
      </c>
      <c r="W4" s="11" t="s">
        <v>35</v>
      </c>
      <c r="X4" s="11" t="s">
        <v>35</v>
      </c>
      <c r="Y4" s="12" t="s">
        <v>36</v>
      </c>
      <c r="Z4" s="10">
        <v>33</v>
      </c>
      <c r="AA4" s="11" t="s">
        <v>37</v>
      </c>
      <c r="AB4" s="13">
        <v>275</v>
      </c>
      <c r="AC4" s="13">
        <v>476</v>
      </c>
      <c r="AD4" s="13">
        <f t="shared" si="1"/>
        <v>751</v>
      </c>
    </row>
    <row r="5" spans="1:30" ht="18.3" x14ac:dyDescent="0.7">
      <c r="A5" s="9" t="s">
        <v>42</v>
      </c>
      <c r="B5" s="9" t="s">
        <v>31</v>
      </c>
      <c r="C5" s="9" t="s">
        <v>39</v>
      </c>
      <c r="D5" s="9" t="s">
        <v>40</v>
      </c>
      <c r="E5" s="9" t="s">
        <v>43</v>
      </c>
      <c r="F5" s="10">
        <f t="shared" si="0"/>
        <v>20</v>
      </c>
      <c r="G5" s="10"/>
      <c r="H5" s="10"/>
      <c r="I5" s="10"/>
      <c r="J5" s="10"/>
      <c r="K5" s="10"/>
      <c r="L5" s="10"/>
      <c r="M5" s="10">
        <f t="shared" si="2"/>
        <v>5</v>
      </c>
      <c r="N5" s="10"/>
      <c r="O5" s="10">
        <f>1</f>
        <v>1</v>
      </c>
      <c r="P5" s="10"/>
      <c r="Q5" s="10"/>
      <c r="R5" s="10"/>
      <c r="S5" s="10"/>
      <c r="T5" s="10"/>
      <c r="U5" s="10"/>
      <c r="V5" s="10">
        <f>6</f>
        <v>6</v>
      </c>
      <c r="W5" s="11" t="s">
        <v>35</v>
      </c>
      <c r="X5" s="11" t="s">
        <v>35</v>
      </c>
      <c r="Y5" s="12" t="s">
        <v>36</v>
      </c>
      <c r="Z5" s="10">
        <v>32</v>
      </c>
      <c r="AA5" s="11" t="s">
        <v>37</v>
      </c>
      <c r="AB5" s="13">
        <v>275</v>
      </c>
      <c r="AC5" s="13">
        <v>476</v>
      </c>
      <c r="AD5" s="13">
        <f t="shared" si="1"/>
        <v>751</v>
      </c>
    </row>
    <row r="6" spans="1:30" ht="18.3" x14ac:dyDescent="0.7">
      <c r="A6" s="9" t="s">
        <v>44</v>
      </c>
      <c r="B6" s="9" t="s">
        <v>31</v>
      </c>
      <c r="C6" s="9" t="s">
        <v>45</v>
      </c>
      <c r="D6" s="9" t="s">
        <v>46</v>
      </c>
      <c r="E6" s="9" t="s">
        <v>47</v>
      </c>
      <c r="F6" s="10">
        <v>20</v>
      </c>
      <c r="G6" s="10"/>
      <c r="H6" s="10"/>
      <c r="I6" s="10"/>
      <c r="J6" s="10"/>
      <c r="K6" s="10"/>
      <c r="L6" s="10"/>
      <c r="M6" s="10">
        <v>5</v>
      </c>
      <c r="N6" s="10"/>
      <c r="O6" s="10"/>
      <c r="P6" s="10"/>
      <c r="Q6" s="10"/>
      <c r="R6" s="10"/>
      <c r="S6" s="10"/>
      <c r="T6" s="10"/>
      <c r="U6" s="10"/>
      <c r="V6" s="10">
        <v>6</v>
      </c>
      <c r="W6" s="11"/>
      <c r="X6" s="11"/>
      <c r="Y6" s="12" t="s">
        <v>48</v>
      </c>
      <c r="Z6" s="10">
        <v>31</v>
      </c>
      <c r="AA6" s="11" t="s">
        <v>37</v>
      </c>
      <c r="AB6" s="13">
        <v>275</v>
      </c>
      <c r="AC6" s="13">
        <v>476</v>
      </c>
      <c r="AD6" s="14">
        <v>0</v>
      </c>
    </row>
    <row r="7" spans="1:30" ht="18.3" x14ac:dyDescent="0.7">
      <c r="A7" s="9" t="s">
        <v>49</v>
      </c>
      <c r="B7" s="9" t="s">
        <v>31</v>
      </c>
      <c r="C7" s="9" t="s">
        <v>50</v>
      </c>
      <c r="D7" s="9" t="s">
        <v>51</v>
      </c>
      <c r="E7" s="9" t="s">
        <v>52</v>
      </c>
      <c r="F7" s="10">
        <f t="shared" ref="F7:F17" si="3">20</f>
        <v>20</v>
      </c>
      <c r="G7" s="10"/>
      <c r="H7" s="10"/>
      <c r="I7" s="10"/>
      <c r="J7" s="10"/>
      <c r="K7" s="10"/>
      <c r="L7" s="10"/>
      <c r="M7" s="10">
        <f t="shared" ref="M7:M11" si="4">5</f>
        <v>5</v>
      </c>
      <c r="N7" s="10"/>
      <c r="O7" s="10"/>
      <c r="P7" s="10"/>
      <c r="Q7" s="10"/>
      <c r="R7" s="10"/>
      <c r="S7" s="10"/>
      <c r="T7" s="10"/>
      <c r="U7" s="10"/>
      <c r="V7" s="10">
        <f t="shared" ref="V7:V11" si="5">4</f>
        <v>4</v>
      </c>
      <c r="W7" s="11" t="s">
        <v>35</v>
      </c>
      <c r="X7" s="11" t="s">
        <v>35</v>
      </c>
      <c r="Y7" s="12" t="s">
        <v>36</v>
      </c>
      <c r="Z7" s="10">
        <v>29</v>
      </c>
      <c r="AA7" s="11" t="s">
        <v>37</v>
      </c>
      <c r="AB7" s="13">
        <v>275</v>
      </c>
      <c r="AC7" s="13">
        <v>476</v>
      </c>
      <c r="AD7" s="14">
        <f t="shared" ref="AD7:AD14" si="6">SUM(AB7:AC7)</f>
        <v>751</v>
      </c>
    </row>
    <row r="8" spans="1:30" ht="18.3" x14ac:dyDescent="0.7">
      <c r="A8" s="9" t="s">
        <v>53</v>
      </c>
      <c r="B8" s="9" t="s">
        <v>31</v>
      </c>
      <c r="C8" s="9" t="s">
        <v>54</v>
      </c>
      <c r="D8" s="9" t="s">
        <v>51</v>
      </c>
      <c r="E8" s="9" t="s">
        <v>55</v>
      </c>
      <c r="F8" s="10">
        <f t="shared" si="3"/>
        <v>20</v>
      </c>
      <c r="G8" s="10"/>
      <c r="H8" s="10"/>
      <c r="I8" s="10"/>
      <c r="J8" s="10"/>
      <c r="K8" s="10"/>
      <c r="L8" s="10"/>
      <c r="M8" s="10">
        <f t="shared" si="4"/>
        <v>5</v>
      </c>
      <c r="N8" s="10"/>
      <c r="O8" s="10"/>
      <c r="P8" s="10"/>
      <c r="Q8" s="10"/>
      <c r="R8" s="10"/>
      <c r="S8" s="10"/>
      <c r="T8" s="10"/>
      <c r="U8" s="10"/>
      <c r="V8" s="10">
        <f t="shared" si="5"/>
        <v>4</v>
      </c>
      <c r="W8" s="11" t="s">
        <v>35</v>
      </c>
      <c r="X8" s="11" t="s">
        <v>35</v>
      </c>
      <c r="Y8" s="12" t="s">
        <v>36</v>
      </c>
      <c r="Z8" s="10">
        <v>29</v>
      </c>
      <c r="AA8" s="11" t="s">
        <v>37</v>
      </c>
      <c r="AB8" s="13">
        <v>275</v>
      </c>
      <c r="AC8" s="13">
        <v>476</v>
      </c>
      <c r="AD8" s="14">
        <f t="shared" si="6"/>
        <v>751</v>
      </c>
    </row>
    <row r="9" spans="1:30" ht="18.3" x14ac:dyDescent="0.7">
      <c r="A9" s="9" t="s">
        <v>56</v>
      </c>
      <c r="B9" s="9" t="s">
        <v>31</v>
      </c>
      <c r="C9" s="9" t="s">
        <v>57</v>
      </c>
      <c r="D9" s="9" t="s">
        <v>58</v>
      </c>
      <c r="E9" s="9" t="s">
        <v>59</v>
      </c>
      <c r="F9" s="10">
        <f t="shared" si="3"/>
        <v>20</v>
      </c>
      <c r="G9" s="10"/>
      <c r="H9" s="10"/>
      <c r="I9" s="10"/>
      <c r="J9" s="10"/>
      <c r="K9" s="10"/>
      <c r="L9" s="10"/>
      <c r="M9" s="10">
        <f t="shared" si="4"/>
        <v>5</v>
      </c>
      <c r="N9" s="10"/>
      <c r="O9" s="10"/>
      <c r="P9" s="10"/>
      <c r="Q9" s="10"/>
      <c r="R9" s="10"/>
      <c r="S9" s="10"/>
      <c r="T9" s="10"/>
      <c r="U9" s="10"/>
      <c r="V9" s="10">
        <f t="shared" si="5"/>
        <v>4</v>
      </c>
      <c r="W9" s="11" t="s">
        <v>35</v>
      </c>
      <c r="X9" s="11" t="s">
        <v>35</v>
      </c>
      <c r="Y9" s="12" t="s">
        <v>36</v>
      </c>
      <c r="Z9" s="10">
        <v>29</v>
      </c>
      <c r="AA9" s="11" t="s">
        <v>60</v>
      </c>
      <c r="AB9" s="13">
        <v>530</v>
      </c>
      <c r="AC9" s="13">
        <v>544</v>
      </c>
      <c r="AD9" s="14">
        <f t="shared" si="6"/>
        <v>1074</v>
      </c>
    </row>
    <row r="10" spans="1:30" ht="18.3" x14ac:dyDescent="0.7">
      <c r="A10" s="9" t="s">
        <v>61</v>
      </c>
      <c r="B10" s="9" t="s">
        <v>31</v>
      </c>
      <c r="C10" s="9" t="s">
        <v>62</v>
      </c>
      <c r="D10" s="9" t="s">
        <v>63</v>
      </c>
      <c r="E10" s="9" t="s">
        <v>64</v>
      </c>
      <c r="F10" s="10">
        <f t="shared" si="3"/>
        <v>20</v>
      </c>
      <c r="G10" s="10"/>
      <c r="H10" s="10"/>
      <c r="I10" s="10"/>
      <c r="J10" s="10"/>
      <c r="K10" s="10"/>
      <c r="L10" s="10"/>
      <c r="M10" s="10">
        <f t="shared" si="4"/>
        <v>5</v>
      </c>
      <c r="N10" s="10"/>
      <c r="O10" s="10"/>
      <c r="P10" s="10"/>
      <c r="Q10" s="10"/>
      <c r="R10" s="10"/>
      <c r="S10" s="10"/>
      <c r="T10" s="10"/>
      <c r="U10" s="10"/>
      <c r="V10" s="10">
        <f t="shared" si="5"/>
        <v>4</v>
      </c>
      <c r="W10" s="11" t="s">
        <v>35</v>
      </c>
      <c r="X10" s="11" t="s">
        <v>35</v>
      </c>
      <c r="Y10" s="12" t="s">
        <v>36</v>
      </c>
      <c r="Z10" s="10">
        <v>29</v>
      </c>
      <c r="AA10" s="11" t="s">
        <v>60</v>
      </c>
      <c r="AB10" s="13">
        <v>360</v>
      </c>
      <c r="AC10" s="13">
        <v>544</v>
      </c>
      <c r="AD10" s="14">
        <f t="shared" si="6"/>
        <v>904</v>
      </c>
    </row>
    <row r="11" spans="1:30" ht="18.3" x14ac:dyDescent="0.7">
      <c r="A11" s="9" t="s">
        <v>65</v>
      </c>
      <c r="B11" s="9" t="s">
        <v>31</v>
      </c>
      <c r="C11" s="9" t="s">
        <v>66</v>
      </c>
      <c r="D11" s="9" t="s">
        <v>63</v>
      </c>
      <c r="E11" s="9" t="s">
        <v>67</v>
      </c>
      <c r="F11" s="10">
        <f t="shared" si="3"/>
        <v>20</v>
      </c>
      <c r="G11" s="10"/>
      <c r="H11" s="10"/>
      <c r="I11" s="10"/>
      <c r="J11" s="10"/>
      <c r="K11" s="10"/>
      <c r="L11" s="10"/>
      <c r="M11" s="10">
        <f t="shared" si="4"/>
        <v>5</v>
      </c>
      <c r="N11" s="10"/>
      <c r="O11" s="10"/>
      <c r="P11" s="10"/>
      <c r="Q11" s="10"/>
      <c r="R11" s="10"/>
      <c r="S11" s="10"/>
      <c r="T11" s="10"/>
      <c r="U11" s="10"/>
      <c r="V11" s="10">
        <f t="shared" si="5"/>
        <v>4</v>
      </c>
      <c r="W11" s="11" t="s">
        <v>35</v>
      </c>
      <c r="X11" s="11" t="s">
        <v>35</v>
      </c>
      <c r="Y11" s="12" t="s">
        <v>48</v>
      </c>
      <c r="Z11" s="10">
        <v>29</v>
      </c>
      <c r="AA11" s="11" t="s">
        <v>60</v>
      </c>
      <c r="AB11" s="13">
        <v>360</v>
      </c>
      <c r="AC11" s="13">
        <v>544</v>
      </c>
      <c r="AD11" s="13">
        <f t="shared" si="6"/>
        <v>904</v>
      </c>
    </row>
    <row r="12" spans="1:30" ht="18.3" x14ac:dyDescent="0.7">
      <c r="A12" s="9" t="s">
        <v>68</v>
      </c>
      <c r="B12" s="9" t="s">
        <v>31</v>
      </c>
      <c r="C12" s="9" t="s">
        <v>69</v>
      </c>
      <c r="D12" s="9" t="s">
        <v>70</v>
      </c>
      <c r="E12" s="9" t="s">
        <v>71</v>
      </c>
      <c r="F12" s="10">
        <f t="shared" si="3"/>
        <v>20</v>
      </c>
      <c r="G12" s="10"/>
      <c r="H12" s="10"/>
      <c r="I12" s="10"/>
      <c r="J12" s="10">
        <v>-10</v>
      </c>
      <c r="K12" s="10"/>
      <c r="L12" s="10"/>
      <c r="M12" s="10"/>
      <c r="N12" s="10">
        <f>5</f>
        <v>5</v>
      </c>
      <c r="O12" s="10">
        <v>1</v>
      </c>
      <c r="P12" s="10"/>
      <c r="Q12" s="10"/>
      <c r="R12" s="10"/>
      <c r="S12" s="10"/>
      <c r="T12" s="10"/>
      <c r="U12" s="10">
        <v>4.7</v>
      </c>
      <c r="V12" s="10">
        <v>8</v>
      </c>
      <c r="W12" s="11"/>
      <c r="X12" s="11"/>
      <c r="Y12" s="12" t="s">
        <v>36</v>
      </c>
      <c r="Z12" s="10">
        <v>28.7</v>
      </c>
      <c r="AA12" s="11" t="s">
        <v>37</v>
      </c>
      <c r="AB12" s="13">
        <v>275</v>
      </c>
      <c r="AC12" s="13">
        <v>476</v>
      </c>
      <c r="AD12" s="14">
        <f t="shared" si="6"/>
        <v>751</v>
      </c>
    </row>
    <row r="13" spans="1:30" ht="18.3" x14ac:dyDescent="0.7">
      <c r="A13" s="9" t="s">
        <v>72</v>
      </c>
      <c r="B13" s="9" t="s">
        <v>31</v>
      </c>
      <c r="C13" s="9" t="s">
        <v>73</v>
      </c>
      <c r="D13" s="9" t="s">
        <v>58</v>
      </c>
      <c r="E13" s="9" t="s">
        <v>74</v>
      </c>
      <c r="F13" s="10">
        <f t="shared" si="3"/>
        <v>20</v>
      </c>
      <c r="G13" s="10"/>
      <c r="H13" s="10"/>
      <c r="I13" s="10"/>
      <c r="J13" s="10">
        <v>-5</v>
      </c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>
        <f>4.6</f>
        <v>4.5999999999999996</v>
      </c>
      <c r="V13" s="10">
        <f>8</f>
        <v>8</v>
      </c>
      <c r="W13" s="11" t="s">
        <v>35</v>
      </c>
      <c r="X13" s="11" t="s">
        <v>35</v>
      </c>
      <c r="Y13" s="12" t="s">
        <v>36</v>
      </c>
      <c r="Z13" s="10">
        <v>27.6</v>
      </c>
      <c r="AA13" s="11" t="s">
        <v>60</v>
      </c>
      <c r="AB13" s="13">
        <v>530</v>
      </c>
      <c r="AC13" s="13">
        <v>544</v>
      </c>
      <c r="AD13" s="14">
        <f t="shared" si="6"/>
        <v>1074</v>
      </c>
    </row>
    <row r="14" spans="1:30" ht="18.3" x14ac:dyDescent="0.7">
      <c r="A14" s="9" t="s">
        <v>75</v>
      </c>
      <c r="B14" s="9" t="s">
        <v>31</v>
      </c>
      <c r="C14" s="9" t="s">
        <v>39</v>
      </c>
      <c r="D14" s="9" t="s">
        <v>40</v>
      </c>
      <c r="E14" s="9" t="s">
        <v>76</v>
      </c>
      <c r="F14" s="10">
        <f t="shared" si="3"/>
        <v>20</v>
      </c>
      <c r="G14" s="10"/>
      <c r="H14" s="10"/>
      <c r="I14" s="10"/>
      <c r="J14" s="10">
        <v>-5</v>
      </c>
      <c r="K14" s="10">
        <v>-3</v>
      </c>
      <c r="L14" s="10"/>
      <c r="M14" s="10"/>
      <c r="N14" s="10"/>
      <c r="O14" s="10">
        <v>1</v>
      </c>
      <c r="P14" s="10"/>
      <c r="Q14" s="10"/>
      <c r="R14" s="10"/>
      <c r="S14" s="10"/>
      <c r="T14" s="10"/>
      <c r="U14" s="10">
        <v>4.2</v>
      </c>
      <c r="V14" s="10">
        <v>8</v>
      </c>
      <c r="W14" s="11" t="s">
        <v>35</v>
      </c>
      <c r="X14" s="11" t="s">
        <v>35</v>
      </c>
      <c r="Y14" s="12" t="s">
        <v>36</v>
      </c>
      <c r="Z14" s="10">
        <v>25.2</v>
      </c>
      <c r="AA14" s="11" t="s">
        <v>37</v>
      </c>
      <c r="AB14" s="13">
        <v>275</v>
      </c>
      <c r="AC14" s="13">
        <v>476</v>
      </c>
      <c r="AD14" s="13">
        <f t="shared" si="6"/>
        <v>751</v>
      </c>
    </row>
    <row r="15" spans="1:30" ht="18.3" x14ac:dyDescent="0.7">
      <c r="A15" s="9" t="s">
        <v>77</v>
      </c>
      <c r="B15" s="9" t="s">
        <v>31</v>
      </c>
      <c r="C15" s="9" t="s">
        <v>78</v>
      </c>
      <c r="D15" s="9" t="s">
        <v>79</v>
      </c>
      <c r="E15" s="9" t="s">
        <v>80</v>
      </c>
      <c r="F15" s="10">
        <f t="shared" si="3"/>
        <v>20</v>
      </c>
      <c r="G15" s="10"/>
      <c r="H15" s="10"/>
      <c r="I15" s="10"/>
      <c r="J15" s="10"/>
      <c r="K15" s="10">
        <v>-3</v>
      </c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>
        <v>8</v>
      </c>
      <c r="W15" s="11" t="s">
        <v>35</v>
      </c>
      <c r="X15" s="11" t="s">
        <v>35</v>
      </c>
      <c r="Y15" s="12" t="s">
        <v>48</v>
      </c>
      <c r="Z15" s="10">
        <v>25</v>
      </c>
      <c r="AA15" s="11" t="s">
        <v>37</v>
      </c>
      <c r="AB15" s="13">
        <v>275</v>
      </c>
      <c r="AC15" s="13">
        <v>476</v>
      </c>
      <c r="AD15" s="14">
        <v>0</v>
      </c>
    </row>
    <row r="16" spans="1:30" ht="18.3" x14ac:dyDescent="0.7">
      <c r="A16" s="9" t="s">
        <v>81</v>
      </c>
      <c r="B16" s="9" t="s">
        <v>31</v>
      </c>
      <c r="C16" s="9" t="s">
        <v>82</v>
      </c>
      <c r="D16" s="9" t="s">
        <v>83</v>
      </c>
      <c r="E16" s="9" t="s">
        <v>84</v>
      </c>
      <c r="F16" s="10">
        <f t="shared" si="3"/>
        <v>20</v>
      </c>
      <c r="G16" s="10"/>
      <c r="H16" s="10"/>
      <c r="I16" s="10">
        <v>-7</v>
      </c>
      <c r="J16" s="10">
        <v>-5</v>
      </c>
      <c r="K16" s="10"/>
      <c r="L16" s="10"/>
      <c r="M16" s="10"/>
      <c r="N16" s="10"/>
      <c r="O16" s="10">
        <v>1</v>
      </c>
      <c r="P16" s="10"/>
      <c r="Q16" s="10"/>
      <c r="R16" s="10"/>
      <c r="S16" s="10"/>
      <c r="T16" s="10"/>
      <c r="U16" s="10">
        <v>4.3499999999999996</v>
      </c>
      <c r="V16" s="10">
        <v>8</v>
      </c>
      <c r="W16" s="11" t="s">
        <v>35</v>
      </c>
      <c r="X16" s="11" t="s">
        <v>35</v>
      </c>
      <c r="Y16" s="12" t="s">
        <v>36</v>
      </c>
      <c r="Z16" s="10">
        <v>21.35</v>
      </c>
      <c r="AA16" s="11" t="s">
        <v>37</v>
      </c>
      <c r="AB16" s="13">
        <v>275</v>
      </c>
      <c r="AC16" s="13">
        <v>476</v>
      </c>
      <c r="AD16" s="14">
        <f t="shared" ref="AD16:AD17" si="7">SUM(AB16:AC16)</f>
        <v>751</v>
      </c>
    </row>
    <row r="17" spans="1:30" ht="18.3" x14ac:dyDescent="0.7">
      <c r="A17" s="9" t="s">
        <v>85</v>
      </c>
      <c r="B17" s="9" t="s">
        <v>31</v>
      </c>
      <c r="C17" s="9" t="s">
        <v>86</v>
      </c>
      <c r="D17" s="9" t="s">
        <v>63</v>
      </c>
      <c r="E17" s="9" t="s">
        <v>87</v>
      </c>
      <c r="F17" s="10">
        <f t="shared" si="3"/>
        <v>20</v>
      </c>
      <c r="G17" s="10"/>
      <c r="H17" s="10"/>
      <c r="I17" s="10"/>
      <c r="J17" s="10">
        <v>-5</v>
      </c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>
        <f>6</f>
        <v>6</v>
      </c>
      <c r="W17" s="11" t="s">
        <v>35</v>
      </c>
      <c r="X17" s="11" t="s">
        <v>35</v>
      </c>
      <c r="Y17" s="12" t="s">
        <v>36</v>
      </c>
      <c r="Z17" s="10">
        <v>21</v>
      </c>
      <c r="AA17" s="11" t="s">
        <v>60</v>
      </c>
      <c r="AB17" s="13">
        <v>360</v>
      </c>
      <c r="AC17" s="13">
        <v>544</v>
      </c>
      <c r="AD17" s="14">
        <f t="shared" si="7"/>
        <v>904</v>
      </c>
    </row>
    <row r="18" spans="1:30" ht="18.3" x14ac:dyDescent="0.7">
      <c r="A18" s="9" t="s">
        <v>88</v>
      </c>
      <c r="B18" s="9" t="s">
        <v>31</v>
      </c>
      <c r="C18" s="9" t="s">
        <v>82</v>
      </c>
      <c r="D18" s="9" t="s">
        <v>83</v>
      </c>
      <c r="E18" s="9" t="s">
        <v>74</v>
      </c>
      <c r="F18" s="10">
        <v>20</v>
      </c>
      <c r="G18" s="10"/>
      <c r="H18" s="10"/>
      <c r="I18" s="10"/>
      <c r="J18" s="10">
        <v>-5</v>
      </c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 t="s">
        <v>89</v>
      </c>
      <c r="V18" s="10">
        <v>6</v>
      </c>
      <c r="W18" s="11"/>
      <c r="X18" s="11"/>
      <c r="Y18" s="12" t="s">
        <v>48</v>
      </c>
      <c r="Z18" s="10">
        <v>21</v>
      </c>
      <c r="AA18" s="11" t="s">
        <v>37</v>
      </c>
      <c r="AB18" s="13">
        <v>275</v>
      </c>
      <c r="AC18" s="13">
        <v>476</v>
      </c>
      <c r="AD18" s="14">
        <v>0</v>
      </c>
    </row>
    <row r="19" spans="1:30" ht="18.3" x14ac:dyDescent="0.7">
      <c r="A19" s="9" t="s">
        <v>90</v>
      </c>
      <c r="B19" s="9" t="s">
        <v>31</v>
      </c>
      <c r="C19" s="9" t="s">
        <v>73</v>
      </c>
      <c r="D19" s="9" t="s">
        <v>58</v>
      </c>
      <c r="E19" s="9" t="s">
        <v>91</v>
      </c>
      <c r="F19" s="10">
        <f t="shared" ref="F19:F30" si="8">20</f>
        <v>20</v>
      </c>
      <c r="G19" s="10"/>
      <c r="H19" s="10"/>
      <c r="I19" s="10">
        <v>-7</v>
      </c>
      <c r="J19" s="10"/>
      <c r="K19" s="10">
        <v>-3</v>
      </c>
      <c r="L19" s="10"/>
      <c r="M19" s="10"/>
      <c r="N19" s="10"/>
      <c r="O19" s="10"/>
      <c r="P19" s="10"/>
      <c r="Q19" s="10"/>
      <c r="R19" s="10"/>
      <c r="S19" s="10"/>
      <c r="T19" s="10"/>
      <c r="U19" s="10">
        <v>4.55</v>
      </c>
      <c r="V19" s="10">
        <v>6</v>
      </c>
      <c r="W19" s="11" t="s">
        <v>35</v>
      </c>
      <c r="X19" s="11" t="s">
        <v>35</v>
      </c>
      <c r="Y19" s="12" t="s">
        <v>36</v>
      </c>
      <c r="Z19" s="10">
        <v>20.55</v>
      </c>
      <c r="AA19" s="11" t="s">
        <v>60</v>
      </c>
      <c r="AB19" s="13">
        <v>530</v>
      </c>
      <c r="AC19" s="13">
        <v>544</v>
      </c>
      <c r="AD19" s="14">
        <f t="shared" ref="AD19:AD41" si="9">SUM(AB19:AC19)</f>
        <v>1074</v>
      </c>
    </row>
    <row r="20" spans="1:30" ht="18.3" x14ac:dyDescent="0.7">
      <c r="A20" s="9" t="s">
        <v>92</v>
      </c>
      <c r="B20" s="9" t="s">
        <v>31</v>
      </c>
      <c r="C20" s="9" t="s">
        <v>93</v>
      </c>
      <c r="D20" s="9" t="s">
        <v>63</v>
      </c>
      <c r="E20" s="9" t="s">
        <v>94</v>
      </c>
      <c r="F20" s="10">
        <f t="shared" si="8"/>
        <v>20</v>
      </c>
      <c r="G20" s="10"/>
      <c r="H20" s="10">
        <v>-10</v>
      </c>
      <c r="I20" s="10"/>
      <c r="J20" s="10"/>
      <c r="K20" s="10">
        <v>-3</v>
      </c>
      <c r="L20" s="10"/>
      <c r="M20" s="10"/>
      <c r="N20" s="10"/>
      <c r="O20" s="10">
        <f>1</f>
        <v>1</v>
      </c>
      <c r="P20" s="10"/>
      <c r="Q20" s="10"/>
      <c r="R20" s="10"/>
      <c r="S20" s="10"/>
      <c r="T20" s="10"/>
      <c r="U20" s="10">
        <v>4.5</v>
      </c>
      <c r="V20" s="10">
        <v>8</v>
      </c>
      <c r="W20" s="11" t="s">
        <v>35</v>
      </c>
      <c r="X20" s="11" t="s">
        <v>35</v>
      </c>
      <c r="Y20" s="12" t="s">
        <v>36</v>
      </c>
      <c r="Z20" s="10">
        <v>20.5</v>
      </c>
      <c r="AA20" s="11" t="s">
        <v>60</v>
      </c>
      <c r="AB20" s="13">
        <v>530</v>
      </c>
      <c r="AC20" s="13">
        <v>544</v>
      </c>
      <c r="AD20" s="14">
        <f t="shared" si="9"/>
        <v>1074</v>
      </c>
    </row>
    <row r="21" spans="1:30" ht="18.3" x14ac:dyDescent="0.7">
      <c r="A21" s="9" t="s">
        <v>95</v>
      </c>
      <c r="B21" s="9" t="s">
        <v>31</v>
      </c>
      <c r="C21" s="9" t="s">
        <v>96</v>
      </c>
      <c r="D21" s="9" t="s">
        <v>97</v>
      </c>
      <c r="E21" s="9" t="s">
        <v>98</v>
      </c>
      <c r="F21" s="10">
        <f t="shared" si="8"/>
        <v>20</v>
      </c>
      <c r="G21" s="10">
        <v>-15</v>
      </c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>
        <f t="shared" ref="U21:U22" si="10">4.9</f>
        <v>4.9000000000000004</v>
      </c>
      <c r="V21" s="10">
        <f>10</f>
        <v>10</v>
      </c>
      <c r="W21" s="11" t="s">
        <v>35</v>
      </c>
      <c r="X21" s="11" t="s">
        <v>35</v>
      </c>
      <c r="Y21" s="12" t="s">
        <v>48</v>
      </c>
      <c r="Z21" s="10">
        <v>19.899999999999999</v>
      </c>
      <c r="AA21" s="11" t="s">
        <v>37</v>
      </c>
      <c r="AB21" s="13">
        <v>275</v>
      </c>
      <c r="AC21" s="13">
        <v>476</v>
      </c>
      <c r="AD21" s="14">
        <f t="shared" si="9"/>
        <v>751</v>
      </c>
    </row>
    <row r="22" spans="1:30" ht="18.3" x14ac:dyDescent="0.7">
      <c r="A22" s="9" t="s">
        <v>99</v>
      </c>
      <c r="B22" s="9" t="s">
        <v>31</v>
      </c>
      <c r="C22" s="9" t="s">
        <v>100</v>
      </c>
      <c r="D22" s="9" t="s">
        <v>101</v>
      </c>
      <c r="E22" s="9" t="s">
        <v>98</v>
      </c>
      <c r="F22" s="10">
        <f t="shared" si="8"/>
        <v>20</v>
      </c>
      <c r="G22" s="10"/>
      <c r="H22" s="10">
        <v>-10</v>
      </c>
      <c r="I22" s="10"/>
      <c r="J22" s="10">
        <v>-5</v>
      </c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>
        <f t="shared" si="10"/>
        <v>4.9000000000000004</v>
      </c>
      <c r="V22" s="10">
        <f t="shared" ref="V22:V23" si="11">8</f>
        <v>8</v>
      </c>
      <c r="W22" s="11" t="s">
        <v>35</v>
      </c>
      <c r="X22" s="11" t="s">
        <v>35</v>
      </c>
      <c r="Y22" s="12" t="s">
        <v>36</v>
      </c>
      <c r="Z22" s="10">
        <v>17.899999999999999</v>
      </c>
      <c r="AA22" s="11" t="s">
        <v>37</v>
      </c>
      <c r="AB22" s="13">
        <v>275</v>
      </c>
      <c r="AC22" s="13">
        <v>476</v>
      </c>
      <c r="AD22" s="14">
        <f t="shared" si="9"/>
        <v>751</v>
      </c>
    </row>
    <row r="23" spans="1:30" ht="18.3" x14ac:dyDescent="0.7">
      <c r="A23" s="9" t="s">
        <v>103</v>
      </c>
      <c r="B23" s="9" t="s">
        <v>31</v>
      </c>
      <c r="C23" s="9" t="s">
        <v>104</v>
      </c>
      <c r="D23" s="9" t="s">
        <v>63</v>
      </c>
      <c r="E23" s="9" t="s">
        <v>105</v>
      </c>
      <c r="F23" s="10">
        <f t="shared" si="8"/>
        <v>20</v>
      </c>
      <c r="G23" s="10">
        <v>-15</v>
      </c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>
        <v>4.6500000000000004</v>
      </c>
      <c r="V23" s="10">
        <f t="shared" si="11"/>
        <v>8</v>
      </c>
      <c r="W23" s="11" t="s">
        <v>35</v>
      </c>
      <c r="X23" s="11" t="s">
        <v>35</v>
      </c>
      <c r="Y23" s="12" t="s">
        <v>36</v>
      </c>
      <c r="Z23" s="10">
        <v>17.649999999999999</v>
      </c>
      <c r="AA23" s="11" t="s">
        <v>60</v>
      </c>
      <c r="AB23" s="13">
        <v>360</v>
      </c>
      <c r="AC23" s="13">
        <v>544</v>
      </c>
      <c r="AD23" s="14">
        <f t="shared" si="9"/>
        <v>904</v>
      </c>
    </row>
    <row r="24" spans="1:30" ht="18.3" x14ac:dyDescent="0.7">
      <c r="A24" s="9" t="s">
        <v>106</v>
      </c>
      <c r="B24" s="9" t="s">
        <v>31</v>
      </c>
      <c r="C24" s="9" t="s">
        <v>107</v>
      </c>
      <c r="D24" s="9" t="s">
        <v>108</v>
      </c>
      <c r="E24" s="9" t="s">
        <v>109</v>
      </c>
      <c r="F24" s="10">
        <f t="shared" si="8"/>
        <v>20</v>
      </c>
      <c r="G24" s="10">
        <v>-15</v>
      </c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>
        <v>3.95</v>
      </c>
      <c r="V24" s="10">
        <v>6</v>
      </c>
      <c r="W24" s="11" t="s">
        <v>35</v>
      </c>
      <c r="X24" s="11" t="s">
        <v>35</v>
      </c>
      <c r="Y24" s="11" t="s">
        <v>102</v>
      </c>
      <c r="Z24" s="10">
        <v>14.95</v>
      </c>
      <c r="AA24" s="11" t="s">
        <v>37</v>
      </c>
      <c r="AB24" s="13">
        <v>180</v>
      </c>
      <c r="AC24" s="13">
        <v>476</v>
      </c>
      <c r="AD24" s="14">
        <f t="shared" si="9"/>
        <v>656</v>
      </c>
    </row>
    <row r="25" spans="1:30" ht="18.3" x14ac:dyDescent="0.7">
      <c r="A25" s="9" t="s">
        <v>110</v>
      </c>
      <c r="B25" s="9" t="s">
        <v>31</v>
      </c>
      <c r="C25" s="9" t="s">
        <v>111</v>
      </c>
      <c r="D25" s="9" t="s">
        <v>101</v>
      </c>
      <c r="E25" s="9" t="s">
        <v>98</v>
      </c>
      <c r="F25" s="10">
        <f t="shared" si="8"/>
        <v>20</v>
      </c>
      <c r="G25" s="10">
        <v>-15</v>
      </c>
      <c r="H25" s="10"/>
      <c r="I25" s="10"/>
      <c r="J25" s="10">
        <v>-5</v>
      </c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>
        <v>4.8</v>
      </c>
      <c r="V25" s="10">
        <f>10</f>
        <v>10</v>
      </c>
      <c r="W25" s="11" t="s">
        <v>35</v>
      </c>
      <c r="X25" s="11" t="s">
        <v>35</v>
      </c>
      <c r="Y25" s="11" t="s">
        <v>102</v>
      </c>
      <c r="Z25" s="10">
        <v>14.8</v>
      </c>
      <c r="AA25" s="11" t="s">
        <v>37</v>
      </c>
      <c r="AB25" s="13">
        <v>275</v>
      </c>
      <c r="AC25" s="13">
        <v>476</v>
      </c>
      <c r="AD25" s="14">
        <f t="shared" si="9"/>
        <v>751</v>
      </c>
    </row>
    <row r="26" spans="1:30" ht="18.3" x14ac:dyDescent="0.7">
      <c r="A26" s="9" t="s">
        <v>112</v>
      </c>
      <c r="B26" s="9" t="s">
        <v>31</v>
      </c>
      <c r="C26" s="9" t="s">
        <v>73</v>
      </c>
      <c r="D26" s="9" t="s">
        <v>58</v>
      </c>
      <c r="E26" s="9" t="s">
        <v>74</v>
      </c>
      <c r="F26" s="10">
        <f t="shared" si="8"/>
        <v>20</v>
      </c>
      <c r="G26" s="10"/>
      <c r="H26" s="10">
        <v>-10</v>
      </c>
      <c r="I26" s="10"/>
      <c r="J26" s="10"/>
      <c r="K26" s="10">
        <v>-3</v>
      </c>
      <c r="L26" s="10"/>
      <c r="M26" s="10"/>
      <c r="N26" s="10"/>
      <c r="O26" s="10"/>
      <c r="P26" s="10"/>
      <c r="Q26" s="10"/>
      <c r="R26" s="10"/>
      <c r="S26" s="10"/>
      <c r="T26" s="10"/>
      <c r="U26" s="10">
        <v>2.95</v>
      </c>
      <c r="V26" s="10">
        <v>4</v>
      </c>
      <c r="W26" s="11"/>
      <c r="X26" s="11"/>
      <c r="Y26" s="11" t="s">
        <v>102</v>
      </c>
      <c r="Z26" s="10">
        <v>13.95</v>
      </c>
      <c r="AA26" s="11" t="s">
        <v>60</v>
      </c>
      <c r="AB26" s="13">
        <v>530</v>
      </c>
      <c r="AC26" s="13">
        <v>544</v>
      </c>
      <c r="AD26" s="14">
        <f t="shared" si="9"/>
        <v>1074</v>
      </c>
    </row>
    <row r="27" spans="1:30" ht="18.3" x14ac:dyDescent="0.7">
      <c r="A27" s="9" t="s">
        <v>113</v>
      </c>
      <c r="B27" s="9" t="s">
        <v>31</v>
      </c>
      <c r="C27" s="9" t="s">
        <v>114</v>
      </c>
      <c r="D27" s="9" t="s">
        <v>115</v>
      </c>
      <c r="E27" s="9" t="s">
        <v>87</v>
      </c>
      <c r="F27" s="10">
        <f t="shared" si="8"/>
        <v>20</v>
      </c>
      <c r="G27" s="10">
        <v>-15</v>
      </c>
      <c r="H27" s="10"/>
      <c r="I27" s="10"/>
      <c r="J27" s="10"/>
      <c r="K27" s="10"/>
      <c r="L27" s="10"/>
      <c r="M27" s="10"/>
      <c r="N27" s="10"/>
      <c r="O27" s="10">
        <f>1</f>
        <v>1</v>
      </c>
      <c r="P27" s="10"/>
      <c r="Q27" s="10"/>
      <c r="R27" s="10"/>
      <c r="S27" s="10"/>
      <c r="T27" s="10"/>
      <c r="U27" s="10"/>
      <c r="V27" s="10">
        <f>6</f>
        <v>6</v>
      </c>
      <c r="W27" s="11" t="s">
        <v>35</v>
      </c>
      <c r="X27" s="11" t="s">
        <v>35</v>
      </c>
      <c r="Y27" s="11" t="s">
        <v>102</v>
      </c>
      <c r="Z27" s="10">
        <v>12</v>
      </c>
      <c r="AA27" s="11" t="s">
        <v>60</v>
      </c>
      <c r="AB27" s="13">
        <v>275</v>
      </c>
      <c r="AC27" s="13">
        <v>544</v>
      </c>
      <c r="AD27" s="14">
        <f t="shared" si="9"/>
        <v>819</v>
      </c>
    </row>
    <row r="28" spans="1:30" ht="18.3" x14ac:dyDescent="0.7">
      <c r="A28" s="9" t="s">
        <v>116</v>
      </c>
      <c r="B28" s="9" t="s">
        <v>31</v>
      </c>
      <c r="C28" s="9" t="s">
        <v>66</v>
      </c>
      <c r="D28" s="9" t="s">
        <v>63</v>
      </c>
      <c r="E28" s="9" t="s">
        <v>67</v>
      </c>
      <c r="F28" s="10">
        <f t="shared" si="8"/>
        <v>20</v>
      </c>
      <c r="G28" s="10">
        <v>-15</v>
      </c>
      <c r="H28" s="10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/>
      <c r="S28" s="10"/>
      <c r="T28" s="10"/>
      <c r="U28" s="10">
        <f>4.6</f>
        <v>4.5999999999999996</v>
      </c>
      <c r="V28" s="10">
        <f>1</f>
        <v>1</v>
      </c>
      <c r="W28" s="11" t="s">
        <v>35</v>
      </c>
      <c r="X28" s="11" t="s">
        <v>35</v>
      </c>
      <c r="Y28" s="11" t="s">
        <v>102</v>
      </c>
      <c r="Z28" s="10">
        <f>SUM(F28:V28)</f>
        <v>11.6</v>
      </c>
      <c r="AA28" s="11" t="s">
        <v>60</v>
      </c>
      <c r="AB28" s="13">
        <v>360</v>
      </c>
      <c r="AC28" s="13">
        <v>544</v>
      </c>
      <c r="AD28" s="14">
        <f t="shared" si="9"/>
        <v>904</v>
      </c>
    </row>
    <row r="29" spans="1:30" ht="18.3" x14ac:dyDescent="0.7">
      <c r="A29" s="9" t="s">
        <v>117</v>
      </c>
      <c r="B29" s="9" t="s">
        <v>31</v>
      </c>
      <c r="C29" s="9" t="s">
        <v>86</v>
      </c>
      <c r="D29" s="9" t="s">
        <v>63</v>
      </c>
      <c r="E29" s="9" t="s">
        <v>118</v>
      </c>
      <c r="F29" s="10">
        <f t="shared" si="8"/>
        <v>20</v>
      </c>
      <c r="G29" s="10"/>
      <c r="H29" s="10">
        <v>-10</v>
      </c>
      <c r="I29" s="10"/>
      <c r="J29" s="10">
        <v>-5</v>
      </c>
      <c r="K29" s="10"/>
      <c r="L29" s="10"/>
      <c r="M29" s="10"/>
      <c r="N29" s="10"/>
      <c r="O29" s="10">
        <v>1</v>
      </c>
      <c r="P29" s="10"/>
      <c r="Q29" s="10"/>
      <c r="R29" s="10"/>
      <c r="S29" s="10"/>
      <c r="T29" s="10"/>
      <c r="U29" s="10"/>
      <c r="V29" s="10">
        <v>4</v>
      </c>
      <c r="W29" s="11"/>
      <c r="X29" s="11"/>
      <c r="Y29" s="11" t="s">
        <v>102</v>
      </c>
      <c r="Z29" s="10">
        <v>10</v>
      </c>
      <c r="AA29" s="11" t="s">
        <v>60</v>
      </c>
      <c r="AB29" s="13">
        <v>360</v>
      </c>
      <c r="AC29" s="13">
        <v>544</v>
      </c>
      <c r="AD29" s="14">
        <f t="shared" si="9"/>
        <v>904</v>
      </c>
    </row>
    <row r="30" spans="1:30" ht="18.3" x14ac:dyDescent="0.7">
      <c r="A30" s="9" t="s">
        <v>119</v>
      </c>
      <c r="B30" s="9" t="s">
        <v>31</v>
      </c>
      <c r="C30" s="9" t="s">
        <v>120</v>
      </c>
      <c r="D30" s="9" t="s">
        <v>97</v>
      </c>
      <c r="E30" s="9" t="s">
        <v>121</v>
      </c>
      <c r="F30" s="10">
        <f t="shared" si="8"/>
        <v>20</v>
      </c>
      <c r="G30" s="10">
        <v>-15</v>
      </c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>
        <f>4</f>
        <v>4</v>
      </c>
      <c r="W30" s="11" t="s">
        <v>35</v>
      </c>
      <c r="X30" s="11" t="s">
        <v>35</v>
      </c>
      <c r="Y30" s="11" t="s">
        <v>102</v>
      </c>
      <c r="Z30" s="10">
        <v>9</v>
      </c>
      <c r="AA30" s="11" t="s">
        <v>37</v>
      </c>
      <c r="AB30" s="13">
        <v>275</v>
      </c>
      <c r="AC30" s="13">
        <v>476</v>
      </c>
      <c r="AD30" s="14">
        <f t="shared" si="9"/>
        <v>751</v>
      </c>
    </row>
    <row r="31" spans="1:30" ht="18.3" x14ac:dyDescent="0.7">
      <c r="A31" s="15" t="s">
        <v>122</v>
      </c>
      <c r="B31" s="15" t="s">
        <v>31</v>
      </c>
      <c r="C31" s="15" t="s">
        <v>123</v>
      </c>
      <c r="D31" s="15" t="s">
        <v>33</v>
      </c>
      <c r="E31" s="15" t="s">
        <v>124</v>
      </c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7"/>
      <c r="X31" s="17"/>
      <c r="Y31" s="17" t="s">
        <v>125</v>
      </c>
      <c r="Z31" s="16">
        <v>0</v>
      </c>
      <c r="AA31" s="17" t="s">
        <v>37</v>
      </c>
      <c r="AB31" s="18">
        <v>275</v>
      </c>
      <c r="AC31" s="19">
        <v>476</v>
      </c>
      <c r="AD31" s="20">
        <f t="shared" si="9"/>
        <v>751</v>
      </c>
    </row>
    <row r="32" spans="1:30" ht="18.3" x14ac:dyDescent="0.7">
      <c r="A32" s="15" t="s">
        <v>126</v>
      </c>
      <c r="B32" s="15" t="s">
        <v>31</v>
      </c>
      <c r="C32" s="15" t="s">
        <v>127</v>
      </c>
      <c r="D32" s="15" t="s">
        <v>128</v>
      </c>
      <c r="E32" s="15" t="s">
        <v>129</v>
      </c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7"/>
      <c r="X32" s="17"/>
      <c r="Y32" s="17" t="s">
        <v>125</v>
      </c>
      <c r="Z32" s="16">
        <v>0</v>
      </c>
      <c r="AA32" s="17" t="s">
        <v>37</v>
      </c>
      <c r="AB32" s="18">
        <v>275</v>
      </c>
      <c r="AC32" s="19">
        <v>476</v>
      </c>
      <c r="AD32" s="20">
        <f t="shared" si="9"/>
        <v>751</v>
      </c>
    </row>
    <row r="33" spans="1:30" ht="18.3" x14ac:dyDescent="0.7">
      <c r="A33" s="15" t="s">
        <v>130</v>
      </c>
      <c r="B33" s="15" t="s">
        <v>31</v>
      </c>
      <c r="C33" s="15" t="s">
        <v>131</v>
      </c>
      <c r="D33" s="15" t="s">
        <v>101</v>
      </c>
      <c r="E33" s="15" t="s">
        <v>132</v>
      </c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7"/>
      <c r="X33" s="17"/>
      <c r="Y33" s="17" t="s">
        <v>125</v>
      </c>
      <c r="Z33" s="16">
        <v>0</v>
      </c>
      <c r="AA33" s="17" t="s">
        <v>37</v>
      </c>
      <c r="AB33" s="18">
        <v>275</v>
      </c>
      <c r="AC33" s="18">
        <v>476</v>
      </c>
      <c r="AD33" s="20">
        <f t="shared" si="9"/>
        <v>751</v>
      </c>
    </row>
    <row r="34" spans="1:30" ht="18.3" x14ac:dyDescent="0.7">
      <c r="A34" s="15" t="s">
        <v>133</v>
      </c>
      <c r="B34" s="15" t="s">
        <v>31</v>
      </c>
      <c r="C34" s="15" t="s">
        <v>57</v>
      </c>
      <c r="D34" s="15" t="s">
        <v>58</v>
      </c>
      <c r="E34" s="15" t="s">
        <v>55</v>
      </c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7"/>
      <c r="X34" s="17"/>
      <c r="Y34" s="17" t="s">
        <v>125</v>
      </c>
      <c r="Z34" s="16">
        <v>0</v>
      </c>
      <c r="AA34" s="17" t="s">
        <v>60</v>
      </c>
      <c r="AB34" s="18">
        <v>530</v>
      </c>
      <c r="AC34" s="18">
        <v>544</v>
      </c>
      <c r="AD34" s="20">
        <f t="shared" si="9"/>
        <v>1074</v>
      </c>
    </row>
    <row r="35" spans="1:30" ht="18.3" x14ac:dyDescent="0.7">
      <c r="A35" s="15" t="s">
        <v>134</v>
      </c>
      <c r="B35" s="15" t="s">
        <v>31</v>
      </c>
      <c r="C35" s="15" t="s">
        <v>93</v>
      </c>
      <c r="D35" s="15" t="s">
        <v>63</v>
      </c>
      <c r="E35" s="15" t="s">
        <v>135</v>
      </c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7"/>
      <c r="X35" s="17"/>
      <c r="Y35" s="17" t="s">
        <v>125</v>
      </c>
      <c r="Z35" s="16">
        <v>0</v>
      </c>
      <c r="AA35" s="17" t="s">
        <v>60</v>
      </c>
      <c r="AB35" s="18">
        <v>530</v>
      </c>
      <c r="AC35" s="18">
        <v>544</v>
      </c>
      <c r="AD35" s="19">
        <f t="shared" si="9"/>
        <v>1074</v>
      </c>
    </row>
    <row r="36" spans="1:30" ht="18.3" x14ac:dyDescent="0.7">
      <c r="A36" s="15" t="s">
        <v>136</v>
      </c>
      <c r="B36" s="15" t="s">
        <v>31</v>
      </c>
      <c r="C36" s="15" t="s">
        <v>62</v>
      </c>
      <c r="D36" s="15" t="s">
        <v>63</v>
      </c>
      <c r="E36" s="15" t="s">
        <v>129</v>
      </c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7"/>
      <c r="X36" s="17"/>
      <c r="Y36" s="17" t="s">
        <v>125</v>
      </c>
      <c r="Z36" s="16">
        <v>0</v>
      </c>
      <c r="AA36" s="17" t="s">
        <v>60</v>
      </c>
      <c r="AB36" s="18">
        <v>360</v>
      </c>
      <c r="AC36" s="18">
        <v>544</v>
      </c>
      <c r="AD36" s="19">
        <f t="shared" si="9"/>
        <v>904</v>
      </c>
    </row>
    <row r="37" spans="1:30" ht="18.3" x14ac:dyDescent="0.7">
      <c r="A37" s="21" t="s">
        <v>137</v>
      </c>
      <c r="B37" s="21" t="s">
        <v>31</v>
      </c>
      <c r="C37" s="21" t="s">
        <v>86</v>
      </c>
      <c r="D37" s="21" t="s">
        <v>63</v>
      </c>
      <c r="E37" s="21" t="s">
        <v>138</v>
      </c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3"/>
      <c r="X37" s="23"/>
      <c r="Y37" s="23" t="s">
        <v>125</v>
      </c>
      <c r="Z37" s="16">
        <v>0</v>
      </c>
      <c r="AA37" s="23" t="s">
        <v>60</v>
      </c>
      <c r="AB37" s="19">
        <v>360</v>
      </c>
      <c r="AC37" s="19">
        <v>544</v>
      </c>
      <c r="AD37" s="20">
        <f t="shared" si="9"/>
        <v>904</v>
      </c>
    </row>
    <row r="38" spans="1:30" ht="18.3" x14ac:dyDescent="0.7">
      <c r="A38" s="21" t="s">
        <v>139</v>
      </c>
      <c r="B38" s="21" t="s">
        <v>31</v>
      </c>
      <c r="C38" s="21" t="s">
        <v>86</v>
      </c>
      <c r="D38" s="21" t="s">
        <v>63</v>
      </c>
      <c r="E38" s="21" t="s">
        <v>140</v>
      </c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3"/>
      <c r="X38" s="23"/>
      <c r="Y38" s="23" t="s">
        <v>125</v>
      </c>
      <c r="Z38" s="16">
        <v>0</v>
      </c>
      <c r="AA38" s="23" t="s">
        <v>60</v>
      </c>
      <c r="AB38" s="19">
        <v>360</v>
      </c>
      <c r="AC38" s="19">
        <v>544</v>
      </c>
      <c r="AD38" s="20">
        <f t="shared" si="9"/>
        <v>904</v>
      </c>
    </row>
    <row r="39" spans="1:30" ht="18.3" x14ac:dyDescent="0.7">
      <c r="A39" s="21" t="s">
        <v>141</v>
      </c>
      <c r="B39" s="21" t="s">
        <v>31</v>
      </c>
      <c r="C39" s="21" t="s">
        <v>104</v>
      </c>
      <c r="D39" s="21" t="s">
        <v>63</v>
      </c>
      <c r="E39" s="21" t="s">
        <v>43</v>
      </c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3"/>
      <c r="X39" s="23"/>
      <c r="Y39" s="23" t="s">
        <v>125</v>
      </c>
      <c r="Z39" s="16">
        <v>0</v>
      </c>
      <c r="AA39" s="23" t="s">
        <v>60</v>
      </c>
      <c r="AB39" s="19">
        <v>360</v>
      </c>
      <c r="AC39" s="19">
        <v>544</v>
      </c>
      <c r="AD39" s="19">
        <f t="shared" si="9"/>
        <v>904</v>
      </c>
    </row>
    <row r="40" spans="1:30" ht="18.3" x14ac:dyDescent="0.7">
      <c r="A40" s="21" t="s">
        <v>142</v>
      </c>
      <c r="B40" s="21" t="s">
        <v>31</v>
      </c>
      <c r="C40" s="21" t="s">
        <v>82</v>
      </c>
      <c r="D40" s="21" t="s">
        <v>83</v>
      </c>
      <c r="E40" s="21" t="s">
        <v>84</v>
      </c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3"/>
      <c r="X40" s="23"/>
      <c r="Y40" s="23" t="s">
        <v>125</v>
      </c>
      <c r="Z40" s="22">
        <v>0</v>
      </c>
      <c r="AA40" s="23" t="s">
        <v>37</v>
      </c>
      <c r="AB40" s="19">
        <v>275</v>
      </c>
      <c r="AC40" s="19">
        <v>476</v>
      </c>
      <c r="AD40" s="20">
        <f t="shared" si="9"/>
        <v>751</v>
      </c>
    </row>
    <row r="41" spans="1:30" ht="15" customHeight="1" x14ac:dyDescent="0.7">
      <c r="A41" s="21" t="s">
        <v>143</v>
      </c>
      <c r="B41" s="21" t="s">
        <v>31</v>
      </c>
      <c r="C41" s="21" t="s">
        <v>104</v>
      </c>
      <c r="D41" s="21" t="s">
        <v>63</v>
      </c>
      <c r="E41" s="21" t="s">
        <v>144</v>
      </c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3"/>
      <c r="X41" s="23"/>
      <c r="Y41" s="23" t="s">
        <v>125</v>
      </c>
      <c r="Z41" s="22">
        <v>0</v>
      </c>
      <c r="AA41" s="23" t="s">
        <v>60</v>
      </c>
      <c r="AB41" s="19">
        <v>360</v>
      </c>
      <c r="AC41" s="19">
        <v>544</v>
      </c>
      <c r="AD41" s="20">
        <f t="shared" si="9"/>
        <v>904</v>
      </c>
    </row>
    <row r="42" spans="1:30" ht="15.75" customHeight="1" x14ac:dyDescent="0.7"/>
    <row r="43" spans="1:30" ht="15.75" customHeight="1" x14ac:dyDescent="0.7"/>
    <row r="44" spans="1:30" ht="15.75" customHeight="1" x14ac:dyDescent="0.7"/>
    <row r="45" spans="1:30" ht="15.75" customHeight="1" x14ac:dyDescent="0.7"/>
    <row r="46" spans="1:30" ht="15.75" customHeight="1" x14ac:dyDescent="0.7"/>
    <row r="47" spans="1:30" ht="15.75" customHeight="1" x14ac:dyDescent="0.7"/>
    <row r="48" spans="1:30" ht="15.75" customHeight="1" x14ac:dyDescent="0.7"/>
    <row r="49" ht="15.75" customHeight="1" x14ac:dyDescent="0.7"/>
    <row r="50" ht="15.75" customHeight="1" x14ac:dyDescent="0.7"/>
    <row r="51" ht="15.75" customHeight="1" x14ac:dyDescent="0.7"/>
    <row r="52" ht="15.75" customHeight="1" x14ac:dyDescent="0.7"/>
    <row r="53" ht="15.75" customHeight="1" x14ac:dyDescent="0.7"/>
    <row r="54" ht="15.75" customHeight="1" x14ac:dyDescent="0.7"/>
    <row r="55" ht="15.75" customHeight="1" x14ac:dyDescent="0.7"/>
    <row r="56" ht="15.75" customHeight="1" x14ac:dyDescent="0.7"/>
    <row r="57" ht="15.75" customHeight="1" x14ac:dyDescent="0.7"/>
    <row r="58" ht="15.75" customHeight="1" x14ac:dyDescent="0.7"/>
    <row r="59" ht="15.75" customHeight="1" x14ac:dyDescent="0.7"/>
    <row r="60" ht="15.75" customHeight="1" x14ac:dyDescent="0.7"/>
    <row r="61" ht="15.75" customHeight="1" x14ac:dyDescent="0.7"/>
    <row r="62" ht="15.75" customHeight="1" x14ac:dyDescent="0.7"/>
    <row r="63" ht="15.75" customHeight="1" x14ac:dyDescent="0.7"/>
    <row r="64" ht="15.75" customHeight="1" x14ac:dyDescent="0.7"/>
    <row r="65" ht="15.75" customHeight="1" x14ac:dyDescent="0.7"/>
    <row r="66" ht="15.75" customHeight="1" x14ac:dyDescent="0.7"/>
    <row r="67" ht="15.75" customHeight="1" x14ac:dyDescent="0.7"/>
    <row r="68" ht="15.75" customHeight="1" x14ac:dyDescent="0.7"/>
    <row r="69" ht="15.75" customHeight="1" x14ac:dyDescent="0.7"/>
    <row r="70" ht="15.75" customHeight="1" x14ac:dyDescent="0.7"/>
    <row r="71" ht="15.75" customHeight="1" x14ac:dyDescent="0.7"/>
    <row r="72" ht="15.75" customHeight="1" x14ac:dyDescent="0.7"/>
    <row r="73" ht="15.75" customHeight="1" x14ac:dyDescent="0.7"/>
    <row r="74" ht="15.75" customHeight="1" x14ac:dyDescent="0.7"/>
    <row r="75" ht="15.75" customHeight="1" x14ac:dyDescent="0.7"/>
    <row r="76" ht="15.75" customHeight="1" x14ac:dyDescent="0.7"/>
    <row r="77" ht="15.75" customHeight="1" x14ac:dyDescent="0.7"/>
    <row r="78" ht="15.75" customHeight="1" x14ac:dyDescent="0.7"/>
    <row r="79" ht="15.75" customHeight="1" x14ac:dyDescent="0.7"/>
    <row r="80" ht="15.75" customHeight="1" x14ac:dyDescent="0.7"/>
    <row r="81" ht="15.75" customHeight="1" x14ac:dyDescent="0.7"/>
    <row r="82" ht="15.75" customHeight="1" x14ac:dyDescent="0.7"/>
    <row r="83" ht="15.75" customHeight="1" x14ac:dyDescent="0.7"/>
    <row r="84" ht="15.75" customHeight="1" x14ac:dyDescent="0.7"/>
    <row r="85" ht="15.75" customHeight="1" x14ac:dyDescent="0.7"/>
    <row r="86" ht="15.75" customHeight="1" x14ac:dyDescent="0.7"/>
    <row r="87" ht="15.75" customHeight="1" x14ac:dyDescent="0.7"/>
    <row r="88" ht="15.75" customHeight="1" x14ac:dyDescent="0.7"/>
    <row r="89" ht="15.75" customHeight="1" x14ac:dyDescent="0.7"/>
    <row r="90" ht="15.75" customHeight="1" x14ac:dyDescent="0.7"/>
    <row r="91" ht="15.75" customHeight="1" x14ac:dyDescent="0.7"/>
    <row r="92" ht="15.75" customHeight="1" x14ac:dyDescent="0.7"/>
    <row r="93" ht="15.75" customHeight="1" x14ac:dyDescent="0.7"/>
    <row r="94" ht="15.75" customHeight="1" x14ac:dyDescent="0.7"/>
    <row r="95" ht="15.75" customHeight="1" x14ac:dyDescent="0.7"/>
    <row r="96" ht="15.75" customHeight="1" x14ac:dyDescent="0.7"/>
    <row r="97" ht="15.75" customHeight="1" x14ac:dyDescent="0.7"/>
    <row r="98" ht="15.75" customHeight="1" x14ac:dyDescent="0.7"/>
    <row r="99" ht="15.75" customHeight="1" x14ac:dyDescent="0.7"/>
    <row r="100" ht="15.75" customHeight="1" x14ac:dyDescent="0.7"/>
    <row r="101" ht="15.75" customHeight="1" x14ac:dyDescent="0.7"/>
    <row r="102" ht="15.75" customHeight="1" x14ac:dyDescent="0.7"/>
    <row r="103" ht="15.75" customHeight="1" x14ac:dyDescent="0.7"/>
    <row r="104" ht="15.75" customHeight="1" x14ac:dyDescent="0.7"/>
    <row r="105" ht="15.75" customHeight="1" x14ac:dyDescent="0.7"/>
    <row r="106" ht="15.75" customHeight="1" x14ac:dyDescent="0.7"/>
    <row r="107" ht="15.75" customHeight="1" x14ac:dyDescent="0.7"/>
    <row r="108" ht="15.75" customHeight="1" x14ac:dyDescent="0.7"/>
    <row r="109" ht="15.75" customHeight="1" x14ac:dyDescent="0.7"/>
    <row r="110" ht="15.75" customHeight="1" x14ac:dyDescent="0.7"/>
    <row r="111" ht="15.75" customHeight="1" x14ac:dyDescent="0.7"/>
    <row r="112" ht="15.75" customHeight="1" x14ac:dyDescent="0.7"/>
    <row r="113" ht="15.75" customHeight="1" x14ac:dyDescent="0.7"/>
    <row r="114" ht="15.75" customHeight="1" x14ac:dyDescent="0.7"/>
    <row r="115" ht="15.75" customHeight="1" x14ac:dyDescent="0.7"/>
    <row r="116" ht="15.75" customHeight="1" x14ac:dyDescent="0.7"/>
    <row r="117" ht="15.75" customHeight="1" x14ac:dyDescent="0.7"/>
    <row r="118" ht="15.75" customHeight="1" x14ac:dyDescent="0.7"/>
    <row r="119" ht="15.75" customHeight="1" x14ac:dyDescent="0.7"/>
    <row r="120" ht="15.75" customHeight="1" x14ac:dyDescent="0.7"/>
    <row r="121" ht="15.75" customHeight="1" x14ac:dyDescent="0.7"/>
    <row r="122" ht="15.75" customHeight="1" x14ac:dyDescent="0.7"/>
    <row r="123" ht="15.75" customHeight="1" x14ac:dyDescent="0.7"/>
    <row r="124" ht="15.75" customHeight="1" x14ac:dyDescent="0.7"/>
    <row r="125" ht="15.75" customHeight="1" x14ac:dyDescent="0.7"/>
    <row r="126" ht="15.75" customHeight="1" x14ac:dyDescent="0.7"/>
    <row r="127" ht="15.75" customHeight="1" x14ac:dyDescent="0.7"/>
    <row r="128" ht="15.75" customHeight="1" x14ac:dyDescent="0.7"/>
    <row r="129" ht="15.75" customHeight="1" x14ac:dyDescent="0.7"/>
    <row r="130" ht="15.75" customHeight="1" x14ac:dyDescent="0.7"/>
    <row r="131" ht="15.75" customHeight="1" x14ac:dyDescent="0.7"/>
    <row r="132" ht="15.75" customHeight="1" x14ac:dyDescent="0.7"/>
    <row r="133" ht="15.75" customHeight="1" x14ac:dyDescent="0.7"/>
    <row r="134" ht="15.75" customHeight="1" x14ac:dyDescent="0.7"/>
    <row r="135" ht="15.75" customHeight="1" x14ac:dyDescent="0.7"/>
    <row r="136" ht="15.75" customHeight="1" x14ac:dyDescent="0.7"/>
    <row r="137" ht="15.75" customHeight="1" x14ac:dyDescent="0.7"/>
    <row r="138" ht="15.75" customHeight="1" x14ac:dyDescent="0.7"/>
    <row r="139" ht="15.75" customHeight="1" x14ac:dyDescent="0.7"/>
    <row r="140" ht="15.75" customHeight="1" x14ac:dyDescent="0.7"/>
    <row r="141" ht="15.75" customHeight="1" x14ac:dyDescent="0.7"/>
    <row r="142" ht="15.75" customHeight="1" x14ac:dyDescent="0.7"/>
    <row r="143" ht="15.75" customHeight="1" x14ac:dyDescent="0.7"/>
    <row r="144" ht="15.75" customHeight="1" x14ac:dyDescent="0.7"/>
    <row r="145" ht="15.75" customHeight="1" x14ac:dyDescent="0.7"/>
    <row r="146" ht="15.75" customHeight="1" x14ac:dyDescent="0.7"/>
    <row r="147" ht="15.75" customHeight="1" x14ac:dyDescent="0.7"/>
    <row r="148" ht="15.75" customHeight="1" x14ac:dyDescent="0.7"/>
    <row r="149" ht="15.75" customHeight="1" x14ac:dyDescent="0.7"/>
    <row r="150" ht="15.75" customHeight="1" x14ac:dyDescent="0.7"/>
    <row r="151" ht="15.75" customHeight="1" x14ac:dyDescent="0.7"/>
    <row r="152" ht="15.75" customHeight="1" x14ac:dyDescent="0.7"/>
    <row r="153" ht="15.75" customHeight="1" x14ac:dyDescent="0.7"/>
    <row r="154" ht="15.75" customHeight="1" x14ac:dyDescent="0.7"/>
    <row r="155" ht="15.75" customHeight="1" x14ac:dyDescent="0.7"/>
    <row r="156" ht="15.75" customHeight="1" x14ac:dyDescent="0.7"/>
    <row r="157" ht="15.75" customHeight="1" x14ac:dyDescent="0.7"/>
    <row r="158" ht="15.75" customHeight="1" x14ac:dyDescent="0.7"/>
    <row r="159" ht="15.75" customHeight="1" x14ac:dyDescent="0.7"/>
    <row r="160" ht="15.75" customHeight="1" x14ac:dyDescent="0.7"/>
    <row r="161" ht="15.75" customHeight="1" x14ac:dyDescent="0.7"/>
    <row r="162" ht="15.75" customHeight="1" x14ac:dyDescent="0.7"/>
    <row r="163" ht="15.75" customHeight="1" x14ac:dyDescent="0.7"/>
    <row r="164" ht="15.75" customHeight="1" x14ac:dyDescent="0.7"/>
    <row r="165" ht="15.75" customHeight="1" x14ac:dyDescent="0.7"/>
    <row r="166" ht="15.75" customHeight="1" x14ac:dyDescent="0.7"/>
    <row r="167" ht="15.75" customHeight="1" x14ac:dyDescent="0.7"/>
    <row r="168" ht="15.75" customHeight="1" x14ac:dyDescent="0.7"/>
    <row r="169" ht="15.75" customHeight="1" x14ac:dyDescent="0.7"/>
    <row r="170" ht="15.75" customHeight="1" x14ac:dyDescent="0.7"/>
    <row r="171" ht="15.75" customHeight="1" x14ac:dyDescent="0.7"/>
    <row r="172" ht="15.75" customHeight="1" x14ac:dyDescent="0.7"/>
    <row r="173" ht="15.75" customHeight="1" x14ac:dyDescent="0.7"/>
    <row r="174" ht="15.75" customHeight="1" x14ac:dyDescent="0.7"/>
    <row r="175" ht="15.75" customHeight="1" x14ac:dyDescent="0.7"/>
    <row r="176" ht="15.75" customHeight="1" x14ac:dyDescent="0.7"/>
    <row r="177" ht="15.75" customHeight="1" x14ac:dyDescent="0.7"/>
    <row r="178" ht="15.75" customHeight="1" x14ac:dyDescent="0.7"/>
    <row r="179" ht="15.75" customHeight="1" x14ac:dyDescent="0.7"/>
    <row r="180" ht="15.75" customHeight="1" x14ac:dyDescent="0.7"/>
    <row r="181" ht="15.75" customHeight="1" x14ac:dyDescent="0.7"/>
    <row r="182" ht="15.75" customHeight="1" x14ac:dyDescent="0.7"/>
    <row r="183" ht="15.75" customHeight="1" x14ac:dyDescent="0.7"/>
    <row r="184" ht="15.75" customHeight="1" x14ac:dyDescent="0.7"/>
    <row r="185" ht="15.75" customHeight="1" x14ac:dyDescent="0.7"/>
    <row r="186" ht="15.75" customHeight="1" x14ac:dyDescent="0.7"/>
    <row r="187" ht="15.75" customHeight="1" x14ac:dyDescent="0.7"/>
    <row r="188" ht="15.75" customHeight="1" x14ac:dyDescent="0.7"/>
    <row r="189" ht="15.75" customHeight="1" x14ac:dyDescent="0.7"/>
    <row r="190" ht="15.75" customHeight="1" x14ac:dyDescent="0.7"/>
    <row r="191" ht="15.75" customHeight="1" x14ac:dyDescent="0.7"/>
    <row r="192" ht="15.75" customHeight="1" x14ac:dyDescent="0.7"/>
    <row r="193" ht="15.75" customHeight="1" x14ac:dyDescent="0.7"/>
    <row r="194" ht="15.75" customHeight="1" x14ac:dyDescent="0.7"/>
    <row r="195" ht="15.75" customHeight="1" x14ac:dyDescent="0.7"/>
    <row r="196" ht="15.75" customHeight="1" x14ac:dyDescent="0.7"/>
    <row r="197" ht="15.75" customHeight="1" x14ac:dyDescent="0.7"/>
    <row r="198" ht="15.75" customHeight="1" x14ac:dyDescent="0.7"/>
    <row r="199" ht="15.75" customHeight="1" x14ac:dyDescent="0.7"/>
    <row r="200" ht="15.75" customHeight="1" x14ac:dyDescent="0.7"/>
    <row r="201" ht="15.75" customHeight="1" x14ac:dyDescent="0.7"/>
    <row r="202" ht="15.75" customHeight="1" x14ac:dyDescent="0.7"/>
    <row r="203" ht="15.75" customHeight="1" x14ac:dyDescent="0.7"/>
    <row r="204" ht="15.75" customHeight="1" x14ac:dyDescent="0.7"/>
    <row r="205" ht="15.75" customHeight="1" x14ac:dyDescent="0.7"/>
    <row r="206" ht="15.75" customHeight="1" x14ac:dyDescent="0.7"/>
    <row r="207" ht="15.75" customHeight="1" x14ac:dyDescent="0.7"/>
    <row r="208" ht="15.75" customHeight="1" x14ac:dyDescent="0.7"/>
    <row r="209" ht="15.75" customHeight="1" x14ac:dyDescent="0.7"/>
    <row r="210" ht="15.75" customHeight="1" x14ac:dyDescent="0.7"/>
    <row r="211" ht="15.75" customHeight="1" x14ac:dyDescent="0.7"/>
    <row r="212" ht="15.75" customHeight="1" x14ac:dyDescent="0.7"/>
    <row r="213" ht="15.75" customHeight="1" x14ac:dyDescent="0.7"/>
    <row r="214" ht="15.75" customHeight="1" x14ac:dyDescent="0.7"/>
    <row r="215" ht="15.75" customHeight="1" x14ac:dyDescent="0.7"/>
    <row r="216" ht="15.75" customHeight="1" x14ac:dyDescent="0.7"/>
    <row r="217" ht="15.75" customHeight="1" x14ac:dyDescent="0.7"/>
    <row r="218" ht="15.75" customHeight="1" x14ac:dyDescent="0.7"/>
    <row r="219" ht="15.75" customHeight="1" x14ac:dyDescent="0.7"/>
    <row r="220" ht="15.75" customHeight="1" x14ac:dyDescent="0.7"/>
    <row r="221" ht="15.75" customHeight="1" x14ac:dyDescent="0.7"/>
    <row r="222" ht="15.75" customHeight="1" x14ac:dyDescent="0.7"/>
    <row r="223" ht="15.75" customHeight="1" x14ac:dyDescent="0.7"/>
    <row r="224" ht="15.75" customHeight="1" x14ac:dyDescent="0.7"/>
    <row r="225" ht="15.75" customHeight="1" x14ac:dyDescent="0.7"/>
    <row r="226" ht="15.75" customHeight="1" x14ac:dyDescent="0.7"/>
    <row r="227" ht="15.75" customHeight="1" x14ac:dyDescent="0.7"/>
    <row r="228" ht="15.75" customHeight="1" x14ac:dyDescent="0.7"/>
    <row r="229" ht="15.75" customHeight="1" x14ac:dyDescent="0.7"/>
    <row r="230" ht="15.75" customHeight="1" x14ac:dyDescent="0.7"/>
    <row r="231" ht="15.75" customHeight="1" x14ac:dyDescent="0.7"/>
    <row r="232" ht="15.75" customHeight="1" x14ac:dyDescent="0.7"/>
    <row r="233" ht="15.75" customHeight="1" x14ac:dyDescent="0.7"/>
    <row r="234" ht="15.75" customHeight="1" x14ac:dyDescent="0.7"/>
    <row r="235" ht="15.75" customHeight="1" x14ac:dyDescent="0.7"/>
    <row r="236" ht="15.75" customHeight="1" x14ac:dyDescent="0.7"/>
    <row r="237" ht="15.75" customHeight="1" x14ac:dyDescent="0.7"/>
    <row r="238" ht="15.75" customHeight="1" x14ac:dyDescent="0.7"/>
    <row r="239" ht="15.75" customHeight="1" x14ac:dyDescent="0.7"/>
    <row r="240" ht="15.75" customHeight="1" x14ac:dyDescent="0.7"/>
    <row r="241" ht="15.75" customHeight="1" x14ac:dyDescent="0.7"/>
    <row r="242" ht="15.75" customHeight="1" x14ac:dyDescent="0.7"/>
    <row r="243" ht="15.75" customHeight="1" x14ac:dyDescent="0.7"/>
    <row r="244" ht="15.75" customHeight="1" x14ac:dyDescent="0.7"/>
    <row r="245" ht="15.75" customHeight="1" x14ac:dyDescent="0.7"/>
    <row r="246" ht="15.75" customHeight="1" x14ac:dyDescent="0.7"/>
    <row r="247" ht="15.75" customHeight="1" x14ac:dyDescent="0.7"/>
    <row r="248" ht="15.75" customHeight="1" x14ac:dyDescent="0.7"/>
    <row r="249" ht="15.75" customHeight="1" x14ac:dyDescent="0.7"/>
    <row r="250" ht="15.75" customHeight="1" x14ac:dyDescent="0.7"/>
    <row r="251" ht="15.75" customHeight="1" x14ac:dyDescent="0.7"/>
    <row r="252" ht="15.75" customHeight="1" x14ac:dyDescent="0.7"/>
    <row r="253" ht="15.75" customHeight="1" x14ac:dyDescent="0.7"/>
    <row r="254" ht="15.75" customHeight="1" x14ac:dyDescent="0.7"/>
    <row r="255" ht="15.75" customHeight="1" x14ac:dyDescent="0.7"/>
    <row r="256" ht="15.75" customHeight="1" x14ac:dyDescent="0.7"/>
    <row r="257" ht="15.75" customHeight="1" x14ac:dyDescent="0.7"/>
    <row r="258" ht="15.75" customHeight="1" x14ac:dyDescent="0.7"/>
    <row r="259" ht="15.75" customHeight="1" x14ac:dyDescent="0.7"/>
    <row r="260" ht="15.75" customHeight="1" x14ac:dyDescent="0.7"/>
    <row r="261" ht="15.75" customHeight="1" x14ac:dyDescent="0.7"/>
    <row r="262" ht="15.75" customHeight="1" x14ac:dyDescent="0.7"/>
    <row r="263" ht="15.75" customHeight="1" x14ac:dyDescent="0.7"/>
    <row r="264" ht="15.75" customHeight="1" x14ac:dyDescent="0.7"/>
    <row r="265" ht="15.75" customHeight="1" x14ac:dyDescent="0.7"/>
    <row r="266" ht="15.75" customHeight="1" x14ac:dyDescent="0.7"/>
    <row r="267" ht="15.75" customHeight="1" x14ac:dyDescent="0.7"/>
    <row r="268" ht="15.75" customHeight="1" x14ac:dyDescent="0.7"/>
    <row r="269" ht="15.75" customHeight="1" x14ac:dyDescent="0.7"/>
    <row r="270" ht="15.75" customHeight="1" x14ac:dyDescent="0.7"/>
    <row r="271" ht="15.75" customHeight="1" x14ac:dyDescent="0.7"/>
    <row r="272" ht="15.75" customHeight="1" x14ac:dyDescent="0.7"/>
    <row r="273" ht="15.75" customHeight="1" x14ac:dyDescent="0.7"/>
    <row r="274" ht="15.75" customHeight="1" x14ac:dyDescent="0.7"/>
    <row r="275" ht="15.75" customHeight="1" x14ac:dyDescent="0.7"/>
    <row r="276" ht="15.75" customHeight="1" x14ac:dyDescent="0.7"/>
    <row r="277" ht="15.75" customHeight="1" x14ac:dyDescent="0.7"/>
    <row r="278" ht="15.75" customHeight="1" x14ac:dyDescent="0.7"/>
    <row r="279" ht="15.75" customHeight="1" x14ac:dyDescent="0.7"/>
    <row r="280" ht="15.75" customHeight="1" x14ac:dyDescent="0.7"/>
    <row r="281" ht="15.75" customHeight="1" x14ac:dyDescent="0.7"/>
    <row r="282" ht="15.75" customHeight="1" x14ac:dyDescent="0.7"/>
    <row r="283" ht="15.75" customHeight="1" x14ac:dyDescent="0.7"/>
    <row r="284" ht="15.75" customHeight="1" x14ac:dyDescent="0.7"/>
    <row r="285" ht="15.75" customHeight="1" x14ac:dyDescent="0.7"/>
    <row r="286" ht="15.75" customHeight="1" x14ac:dyDescent="0.7"/>
    <row r="287" ht="15.75" customHeight="1" x14ac:dyDescent="0.7"/>
    <row r="288" ht="15.75" customHeight="1" x14ac:dyDescent="0.7"/>
    <row r="289" ht="15.75" customHeight="1" x14ac:dyDescent="0.7"/>
    <row r="290" ht="15.75" customHeight="1" x14ac:dyDescent="0.7"/>
    <row r="291" ht="15.75" customHeight="1" x14ac:dyDescent="0.7"/>
    <row r="292" ht="15.75" customHeight="1" x14ac:dyDescent="0.7"/>
    <row r="293" ht="15.75" customHeight="1" x14ac:dyDescent="0.7"/>
    <row r="294" ht="15.75" customHeight="1" x14ac:dyDescent="0.7"/>
    <row r="295" ht="15.75" customHeight="1" x14ac:dyDescent="0.7"/>
    <row r="296" ht="15.75" customHeight="1" x14ac:dyDescent="0.7"/>
    <row r="297" ht="15.75" customHeight="1" x14ac:dyDescent="0.7"/>
    <row r="298" ht="15.75" customHeight="1" x14ac:dyDescent="0.7"/>
    <row r="299" ht="15.75" customHeight="1" x14ac:dyDescent="0.7"/>
    <row r="300" ht="15.75" customHeight="1" x14ac:dyDescent="0.7"/>
    <row r="301" ht="15.75" customHeight="1" x14ac:dyDescent="0.7"/>
    <row r="302" ht="15.75" customHeight="1" x14ac:dyDescent="0.7"/>
    <row r="303" ht="15.75" customHeight="1" x14ac:dyDescent="0.7"/>
    <row r="304" ht="15.75" customHeight="1" x14ac:dyDescent="0.7"/>
    <row r="305" ht="15.75" customHeight="1" x14ac:dyDescent="0.7"/>
    <row r="306" ht="15.75" customHeight="1" x14ac:dyDescent="0.7"/>
    <row r="307" ht="15.75" customHeight="1" x14ac:dyDescent="0.7"/>
    <row r="308" ht="15.75" customHeight="1" x14ac:dyDescent="0.7"/>
    <row r="309" ht="15.75" customHeight="1" x14ac:dyDescent="0.7"/>
    <row r="310" ht="15.75" customHeight="1" x14ac:dyDescent="0.7"/>
    <row r="311" ht="15.75" customHeight="1" x14ac:dyDescent="0.7"/>
    <row r="312" ht="15.75" customHeight="1" x14ac:dyDescent="0.7"/>
    <row r="313" ht="15.75" customHeight="1" x14ac:dyDescent="0.7"/>
    <row r="314" ht="15.75" customHeight="1" x14ac:dyDescent="0.7"/>
    <row r="315" ht="15.75" customHeight="1" x14ac:dyDescent="0.7"/>
    <row r="316" ht="15.75" customHeight="1" x14ac:dyDescent="0.7"/>
    <row r="317" ht="15.75" customHeight="1" x14ac:dyDescent="0.7"/>
    <row r="318" ht="15.75" customHeight="1" x14ac:dyDescent="0.7"/>
    <row r="319" ht="15.75" customHeight="1" x14ac:dyDescent="0.7"/>
    <row r="320" ht="15.75" customHeight="1" x14ac:dyDescent="0.7"/>
    <row r="321" ht="15.75" customHeight="1" x14ac:dyDescent="0.7"/>
    <row r="322" ht="15.75" customHeight="1" x14ac:dyDescent="0.7"/>
    <row r="323" ht="15.75" customHeight="1" x14ac:dyDescent="0.7"/>
    <row r="324" ht="15.75" customHeight="1" x14ac:dyDescent="0.7"/>
    <row r="325" ht="15.75" customHeight="1" x14ac:dyDescent="0.7"/>
    <row r="326" ht="15.75" customHeight="1" x14ac:dyDescent="0.7"/>
    <row r="327" ht="15.75" customHeight="1" x14ac:dyDescent="0.7"/>
    <row r="328" ht="15.75" customHeight="1" x14ac:dyDescent="0.7"/>
    <row r="329" ht="15.75" customHeight="1" x14ac:dyDescent="0.7"/>
    <row r="330" ht="15.75" customHeight="1" x14ac:dyDescent="0.7"/>
    <row r="331" ht="15.75" customHeight="1" x14ac:dyDescent="0.7"/>
    <row r="332" ht="15.75" customHeight="1" x14ac:dyDescent="0.7"/>
    <row r="333" ht="15.75" customHeight="1" x14ac:dyDescent="0.7"/>
    <row r="334" ht="15.75" customHeight="1" x14ac:dyDescent="0.7"/>
    <row r="335" ht="15.75" customHeight="1" x14ac:dyDescent="0.7"/>
    <row r="336" ht="15.75" customHeight="1" x14ac:dyDescent="0.7"/>
    <row r="337" ht="15.75" customHeight="1" x14ac:dyDescent="0.7"/>
    <row r="338" ht="15.75" customHeight="1" x14ac:dyDescent="0.7"/>
    <row r="339" ht="15.75" customHeight="1" x14ac:dyDescent="0.7"/>
    <row r="340" ht="15.75" customHeight="1" x14ac:dyDescent="0.7"/>
    <row r="341" ht="15.75" customHeight="1" x14ac:dyDescent="0.7"/>
    <row r="342" ht="15.75" customHeight="1" x14ac:dyDescent="0.7"/>
    <row r="343" ht="15.75" customHeight="1" x14ac:dyDescent="0.7"/>
    <row r="344" ht="15.75" customHeight="1" x14ac:dyDescent="0.7"/>
    <row r="345" ht="15.75" customHeight="1" x14ac:dyDescent="0.7"/>
    <row r="346" ht="15.75" customHeight="1" x14ac:dyDescent="0.7"/>
    <row r="347" ht="15.75" customHeight="1" x14ac:dyDescent="0.7"/>
    <row r="348" ht="15.75" customHeight="1" x14ac:dyDescent="0.7"/>
    <row r="349" ht="15.75" customHeight="1" x14ac:dyDescent="0.7"/>
    <row r="350" ht="15.75" customHeight="1" x14ac:dyDescent="0.7"/>
    <row r="351" ht="15.75" customHeight="1" x14ac:dyDescent="0.7"/>
    <row r="352" ht="15.75" customHeight="1" x14ac:dyDescent="0.7"/>
    <row r="353" ht="15.75" customHeight="1" x14ac:dyDescent="0.7"/>
    <row r="354" ht="15.75" customHeight="1" x14ac:dyDescent="0.7"/>
    <row r="355" ht="15.75" customHeight="1" x14ac:dyDescent="0.7"/>
    <row r="356" ht="15.75" customHeight="1" x14ac:dyDescent="0.7"/>
    <row r="357" ht="15.75" customHeight="1" x14ac:dyDescent="0.7"/>
    <row r="358" ht="15.75" customHeight="1" x14ac:dyDescent="0.7"/>
    <row r="359" ht="15.75" customHeight="1" x14ac:dyDescent="0.7"/>
    <row r="360" ht="15.75" customHeight="1" x14ac:dyDescent="0.7"/>
    <row r="361" ht="15.75" customHeight="1" x14ac:dyDescent="0.7"/>
    <row r="362" ht="15.75" customHeight="1" x14ac:dyDescent="0.7"/>
    <row r="363" ht="15.75" customHeight="1" x14ac:dyDescent="0.7"/>
    <row r="364" ht="15.75" customHeight="1" x14ac:dyDescent="0.7"/>
    <row r="365" ht="15.75" customHeight="1" x14ac:dyDescent="0.7"/>
    <row r="366" ht="15.75" customHeight="1" x14ac:dyDescent="0.7"/>
    <row r="367" ht="15.75" customHeight="1" x14ac:dyDescent="0.7"/>
    <row r="368" ht="15.75" customHeight="1" x14ac:dyDescent="0.7"/>
    <row r="369" ht="15.75" customHeight="1" x14ac:dyDescent="0.7"/>
    <row r="370" ht="15.75" customHeight="1" x14ac:dyDescent="0.7"/>
    <row r="371" ht="15.75" customHeight="1" x14ac:dyDescent="0.7"/>
    <row r="372" ht="15.75" customHeight="1" x14ac:dyDescent="0.7"/>
    <row r="373" ht="15.75" customHeight="1" x14ac:dyDescent="0.7"/>
    <row r="374" ht="15.75" customHeight="1" x14ac:dyDescent="0.7"/>
    <row r="375" ht="15.75" customHeight="1" x14ac:dyDescent="0.7"/>
    <row r="376" ht="15.75" customHeight="1" x14ac:dyDescent="0.7"/>
    <row r="377" ht="15.75" customHeight="1" x14ac:dyDescent="0.7"/>
    <row r="378" ht="15.75" customHeight="1" x14ac:dyDescent="0.7"/>
    <row r="379" ht="15.75" customHeight="1" x14ac:dyDescent="0.7"/>
    <row r="380" ht="15.75" customHeight="1" x14ac:dyDescent="0.7"/>
    <row r="381" ht="15.75" customHeight="1" x14ac:dyDescent="0.7"/>
    <row r="382" ht="15.75" customHeight="1" x14ac:dyDescent="0.7"/>
    <row r="383" ht="15.75" customHeight="1" x14ac:dyDescent="0.7"/>
    <row r="384" ht="15.75" customHeight="1" x14ac:dyDescent="0.7"/>
    <row r="385" ht="15.75" customHeight="1" x14ac:dyDescent="0.7"/>
    <row r="386" ht="15.75" customHeight="1" x14ac:dyDescent="0.7"/>
    <row r="387" ht="15.75" customHeight="1" x14ac:dyDescent="0.7"/>
    <row r="388" ht="15.75" customHeight="1" x14ac:dyDescent="0.7"/>
    <row r="389" ht="15.75" customHeight="1" x14ac:dyDescent="0.7"/>
    <row r="390" ht="15.75" customHeight="1" x14ac:dyDescent="0.7"/>
    <row r="391" ht="15.75" customHeight="1" x14ac:dyDescent="0.7"/>
    <row r="392" ht="15.75" customHeight="1" x14ac:dyDescent="0.7"/>
    <row r="393" ht="15.75" customHeight="1" x14ac:dyDescent="0.7"/>
    <row r="394" ht="15.75" customHeight="1" x14ac:dyDescent="0.7"/>
    <row r="395" ht="15.75" customHeight="1" x14ac:dyDescent="0.7"/>
    <row r="396" ht="15.75" customHeight="1" x14ac:dyDescent="0.7"/>
    <row r="397" ht="15.75" customHeight="1" x14ac:dyDescent="0.7"/>
    <row r="398" ht="15.75" customHeight="1" x14ac:dyDescent="0.7"/>
    <row r="399" ht="15.75" customHeight="1" x14ac:dyDescent="0.7"/>
    <row r="400" ht="15.75" customHeight="1" x14ac:dyDescent="0.7"/>
    <row r="401" ht="15.75" customHeight="1" x14ac:dyDescent="0.7"/>
    <row r="402" ht="15.75" customHeight="1" x14ac:dyDescent="0.7"/>
    <row r="403" ht="15.75" customHeight="1" x14ac:dyDescent="0.7"/>
    <row r="404" ht="15.75" customHeight="1" x14ac:dyDescent="0.7"/>
    <row r="405" ht="15.75" customHeight="1" x14ac:dyDescent="0.7"/>
    <row r="406" ht="15.75" customHeight="1" x14ac:dyDescent="0.7"/>
    <row r="407" ht="15.75" customHeight="1" x14ac:dyDescent="0.7"/>
    <row r="408" ht="15.75" customHeight="1" x14ac:dyDescent="0.7"/>
    <row r="409" ht="15.75" customHeight="1" x14ac:dyDescent="0.7"/>
    <row r="410" ht="15.75" customHeight="1" x14ac:dyDescent="0.7"/>
    <row r="411" ht="15.75" customHeight="1" x14ac:dyDescent="0.7"/>
    <row r="412" ht="15.75" customHeight="1" x14ac:dyDescent="0.7"/>
    <row r="413" ht="15.75" customHeight="1" x14ac:dyDescent="0.7"/>
    <row r="414" ht="15.75" customHeight="1" x14ac:dyDescent="0.7"/>
    <row r="415" ht="15.75" customHeight="1" x14ac:dyDescent="0.7"/>
    <row r="416" ht="15.75" customHeight="1" x14ac:dyDescent="0.7"/>
    <row r="417" ht="15.75" customHeight="1" x14ac:dyDescent="0.7"/>
    <row r="418" ht="15.75" customHeight="1" x14ac:dyDescent="0.7"/>
    <row r="419" ht="15.75" customHeight="1" x14ac:dyDescent="0.7"/>
    <row r="420" ht="15.75" customHeight="1" x14ac:dyDescent="0.7"/>
    <row r="421" ht="15.75" customHeight="1" x14ac:dyDescent="0.7"/>
    <row r="422" ht="15.75" customHeight="1" x14ac:dyDescent="0.7"/>
    <row r="423" ht="15.75" customHeight="1" x14ac:dyDescent="0.7"/>
    <row r="424" ht="15.75" customHeight="1" x14ac:dyDescent="0.7"/>
    <row r="425" ht="15.75" customHeight="1" x14ac:dyDescent="0.7"/>
    <row r="426" ht="15.75" customHeight="1" x14ac:dyDescent="0.7"/>
    <row r="427" ht="15.75" customHeight="1" x14ac:dyDescent="0.7"/>
    <row r="428" ht="15.75" customHeight="1" x14ac:dyDescent="0.7"/>
    <row r="429" ht="15.75" customHeight="1" x14ac:dyDescent="0.7"/>
    <row r="430" ht="15.75" customHeight="1" x14ac:dyDescent="0.7"/>
    <row r="431" ht="15.75" customHeight="1" x14ac:dyDescent="0.7"/>
    <row r="432" ht="15.75" customHeight="1" x14ac:dyDescent="0.7"/>
    <row r="433" ht="15.75" customHeight="1" x14ac:dyDescent="0.7"/>
    <row r="434" ht="15.75" customHeight="1" x14ac:dyDescent="0.7"/>
    <row r="435" ht="15.75" customHeight="1" x14ac:dyDescent="0.7"/>
    <row r="436" ht="15.75" customHeight="1" x14ac:dyDescent="0.7"/>
    <row r="437" ht="15.75" customHeight="1" x14ac:dyDescent="0.7"/>
    <row r="438" ht="15.75" customHeight="1" x14ac:dyDescent="0.7"/>
    <row r="439" ht="15.75" customHeight="1" x14ac:dyDescent="0.7"/>
    <row r="440" ht="15.75" customHeight="1" x14ac:dyDescent="0.7"/>
    <row r="441" ht="15.75" customHeight="1" x14ac:dyDescent="0.7"/>
    <row r="442" ht="15.75" customHeight="1" x14ac:dyDescent="0.7"/>
    <row r="443" ht="15.75" customHeight="1" x14ac:dyDescent="0.7"/>
    <row r="444" ht="15.75" customHeight="1" x14ac:dyDescent="0.7"/>
    <row r="445" ht="15.75" customHeight="1" x14ac:dyDescent="0.7"/>
    <row r="446" ht="15.75" customHeight="1" x14ac:dyDescent="0.7"/>
    <row r="447" ht="15.75" customHeight="1" x14ac:dyDescent="0.7"/>
    <row r="448" ht="15.75" customHeight="1" x14ac:dyDescent="0.7"/>
    <row r="449" ht="15.75" customHeight="1" x14ac:dyDescent="0.7"/>
    <row r="450" ht="15.75" customHeight="1" x14ac:dyDescent="0.7"/>
    <row r="451" ht="15.75" customHeight="1" x14ac:dyDescent="0.7"/>
    <row r="452" ht="15.75" customHeight="1" x14ac:dyDescent="0.7"/>
    <row r="453" ht="15.75" customHeight="1" x14ac:dyDescent="0.7"/>
    <row r="454" ht="15.75" customHeight="1" x14ac:dyDescent="0.7"/>
    <row r="455" ht="15.75" customHeight="1" x14ac:dyDescent="0.7"/>
    <row r="456" ht="15.75" customHeight="1" x14ac:dyDescent="0.7"/>
    <row r="457" ht="15.75" customHeight="1" x14ac:dyDescent="0.7"/>
    <row r="458" ht="15.75" customHeight="1" x14ac:dyDescent="0.7"/>
    <row r="459" ht="15.75" customHeight="1" x14ac:dyDescent="0.7"/>
    <row r="460" ht="15.75" customHeight="1" x14ac:dyDescent="0.7"/>
    <row r="461" ht="15.75" customHeight="1" x14ac:dyDescent="0.7"/>
    <row r="462" ht="15.75" customHeight="1" x14ac:dyDescent="0.7"/>
    <row r="463" ht="15.75" customHeight="1" x14ac:dyDescent="0.7"/>
    <row r="464" ht="15.75" customHeight="1" x14ac:dyDescent="0.7"/>
    <row r="465" ht="15.75" customHeight="1" x14ac:dyDescent="0.7"/>
    <row r="466" ht="15.75" customHeight="1" x14ac:dyDescent="0.7"/>
    <row r="467" ht="15.75" customHeight="1" x14ac:dyDescent="0.7"/>
    <row r="468" ht="15.75" customHeight="1" x14ac:dyDescent="0.7"/>
    <row r="469" ht="15.75" customHeight="1" x14ac:dyDescent="0.7"/>
    <row r="470" ht="15.75" customHeight="1" x14ac:dyDescent="0.7"/>
    <row r="471" ht="15.75" customHeight="1" x14ac:dyDescent="0.7"/>
    <row r="472" ht="15.75" customHeight="1" x14ac:dyDescent="0.7"/>
    <row r="473" ht="15.75" customHeight="1" x14ac:dyDescent="0.7"/>
    <row r="474" ht="15.75" customHeight="1" x14ac:dyDescent="0.7"/>
    <row r="475" ht="15.75" customHeight="1" x14ac:dyDescent="0.7"/>
    <row r="476" ht="15.75" customHeight="1" x14ac:dyDescent="0.7"/>
    <row r="477" ht="15.75" customHeight="1" x14ac:dyDescent="0.7"/>
    <row r="478" ht="15.75" customHeight="1" x14ac:dyDescent="0.7"/>
    <row r="479" ht="15.75" customHeight="1" x14ac:dyDescent="0.7"/>
    <row r="480" ht="15.75" customHeight="1" x14ac:dyDescent="0.7"/>
    <row r="481" ht="15.75" customHeight="1" x14ac:dyDescent="0.7"/>
    <row r="482" ht="15.75" customHeight="1" x14ac:dyDescent="0.7"/>
    <row r="483" ht="15.75" customHeight="1" x14ac:dyDescent="0.7"/>
    <row r="484" ht="15.75" customHeight="1" x14ac:dyDescent="0.7"/>
    <row r="485" ht="15.75" customHeight="1" x14ac:dyDescent="0.7"/>
    <row r="486" ht="15.75" customHeight="1" x14ac:dyDescent="0.7"/>
    <row r="487" ht="15.75" customHeight="1" x14ac:dyDescent="0.7"/>
    <row r="488" ht="15.75" customHeight="1" x14ac:dyDescent="0.7"/>
    <row r="489" ht="15.75" customHeight="1" x14ac:dyDescent="0.7"/>
    <row r="490" ht="15.75" customHeight="1" x14ac:dyDescent="0.7"/>
    <row r="491" ht="15.75" customHeight="1" x14ac:dyDescent="0.7"/>
    <row r="492" ht="15.75" customHeight="1" x14ac:dyDescent="0.7"/>
    <row r="493" ht="15.75" customHeight="1" x14ac:dyDescent="0.7"/>
    <row r="494" ht="15.75" customHeight="1" x14ac:dyDescent="0.7"/>
    <row r="495" ht="15.75" customHeight="1" x14ac:dyDescent="0.7"/>
    <row r="496" ht="15.75" customHeight="1" x14ac:dyDescent="0.7"/>
    <row r="497" ht="15.75" customHeight="1" x14ac:dyDescent="0.7"/>
    <row r="498" ht="15.75" customHeight="1" x14ac:dyDescent="0.7"/>
    <row r="499" ht="15.75" customHeight="1" x14ac:dyDescent="0.7"/>
    <row r="500" ht="15.75" customHeight="1" x14ac:dyDescent="0.7"/>
    <row r="501" ht="15.75" customHeight="1" x14ac:dyDescent="0.7"/>
    <row r="502" ht="15.75" customHeight="1" x14ac:dyDescent="0.7"/>
    <row r="503" ht="15.75" customHeight="1" x14ac:dyDescent="0.7"/>
    <row r="504" ht="15.75" customHeight="1" x14ac:dyDescent="0.7"/>
    <row r="505" ht="15.75" customHeight="1" x14ac:dyDescent="0.7"/>
    <row r="506" ht="15.75" customHeight="1" x14ac:dyDescent="0.7"/>
    <row r="507" ht="15.75" customHeight="1" x14ac:dyDescent="0.7"/>
    <row r="508" ht="15.75" customHeight="1" x14ac:dyDescent="0.7"/>
    <row r="509" ht="15.75" customHeight="1" x14ac:dyDescent="0.7"/>
    <row r="510" ht="15.75" customHeight="1" x14ac:dyDescent="0.7"/>
    <row r="511" ht="15.75" customHeight="1" x14ac:dyDescent="0.7"/>
    <row r="512" ht="15.75" customHeight="1" x14ac:dyDescent="0.7"/>
    <row r="513" ht="15.75" customHeight="1" x14ac:dyDescent="0.7"/>
    <row r="514" ht="15.75" customHeight="1" x14ac:dyDescent="0.7"/>
    <row r="515" ht="15.75" customHeight="1" x14ac:dyDescent="0.7"/>
    <row r="516" ht="15.75" customHeight="1" x14ac:dyDescent="0.7"/>
    <row r="517" ht="15.75" customHeight="1" x14ac:dyDescent="0.7"/>
    <row r="518" ht="15.75" customHeight="1" x14ac:dyDescent="0.7"/>
    <row r="519" ht="15.75" customHeight="1" x14ac:dyDescent="0.7"/>
    <row r="520" ht="15.75" customHeight="1" x14ac:dyDescent="0.7"/>
    <row r="521" ht="15.75" customHeight="1" x14ac:dyDescent="0.7"/>
    <row r="522" ht="15.75" customHeight="1" x14ac:dyDescent="0.7"/>
    <row r="523" ht="15.75" customHeight="1" x14ac:dyDescent="0.7"/>
    <row r="524" ht="15.75" customHeight="1" x14ac:dyDescent="0.7"/>
    <row r="525" ht="15.75" customHeight="1" x14ac:dyDescent="0.7"/>
    <row r="526" ht="15.75" customHeight="1" x14ac:dyDescent="0.7"/>
    <row r="527" ht="15.75" customHeight="1" x14ac:dyDescent="0.7"/>
    <row r="528" ht="15.75" customHeight="1" x14ac:dyDescent="0.7"/>
    <row r="529" ht="15.75" customHeight="1" x14ac:dyDescent="0.7"/>
    <row r="530" ht="15.75" customHeight="1" x14ac:dyDescent="0.7"/>
    <row r="531" ht="15.75" customHeight="1" x14ac:dyDescent="0.7"/>
    <row r="532" ht="15.75" customHeight="1" x14ac:dyDescent="0.7"/>
    <row r="533" ht="15.75" customHeight="1" x14ac:dyDescent="0.7"/>
    <row r="534" ht="15.75" customHeight="1" x14ac:dyDescent="0.7"/>
    <row r="535" ht="15.75" customHeight="1" x14ac:dyDescent="0.7"/>
    <row r="536" ht="15.75" customHeight="1" x14ac:dyDescent="0.7"/>
    <row r="537" ht="15.75" customHeight="1" x14ac:dyDescent="0.7"/>
    <row r="538" ht="15.75" customHeight="1" x14ac:dyDescent="0.7"/>
    <row r="539" ht="15.75" customHeight="1" x14ac:dyDescent="0.7"/>
    <row r="540" ht="15.75" customHeight="1" x14ac:dyDescent="0.7"/>
    <row r="541" ht="15.75" customHeight="1" x14ac:dyDescent="0.7"/>
    <row r="542" ht="15.75" customHeight="1" x14ac:dyDescent="0.7"/>
    <row r="543" ht="15.75" customHeight="1" x14ac:dyDescent="0.7"/>
    <row r="544" ht="15.75" customHeight="1" x14ac:dyDescent="0.7"/>
    <row r="545" ht="15.75" customHeight="1" x14ac:dyDescent="0.7"/>
    <row r="546" ht="15.75" customHeight="1" x14ac:dyDescent="0.7"/>
    <row r="547" ht="15.75" customHeight="1" x14ac:dyDescent="0.7"/>
    <row r="548" ht="15.75" customHeight="1" x14ac:dyDescent="0.7"/>
    <row r="549" ht="15.75" customHeight="1" x14ac:dyDescent="0.7"/>
    <row r="550" ht="15.75" customHeight="1" x14ac:dyDescent="0.7"/>
    <row r="551" ht="15.75" customHeight="1" x14ac:dyDescent="0.7"/>
    <row r="552" ht="15.75" customHeight="1" x14ac:dyDescent="0.7"/>
    <row r="553" ht="15.75" customHeight="1" x14ac:dyDescent="0.7"/>
    <row r="554" ht="15.75" customHeight="1" x14ac:dyDescent="0.7"/>
    <row r="555" ht="15.75" customHeight="1" x14ac:dyDescent="0.7"/>
    <row r="556" ht="15.75" customHeight="1" x14ac:dyDescent="0.7"/>
    <row r="557" ht="15.75" customHeight="1" x14ac:dyDescent="0.7"/>
    <row r="558" ht="15.75" customHeight="1" x14ac:dyDescent="0.7"/>
    <row r="559" ht="15.75" customHeight="1" x14ac:dyDescent="0.7"/>
    <row r="560" ht="15.75" customHeight="1" x14ac:dyDescent="0.7"/>
    <row r="561" ht="15.75" customHeight="1" x14ac:dyDescent="0.7"/>
    <row r="562" ht="15.75" customHeight="1" x14ac:dyDescent="0.7"/>
    <row r="563" ht="15.75" customHeight="1" x14ac:dyDescent="0.7"/>
    <row r="564" ht="15.75" customHeight="1" x14ac:dyDescent="0.7"/>
    <row r="565" ht="15.75" customHeight="1" x14ac:dyDescent="0.7"/>
    <row r="566" ht="15.75" customHeight="1" x14ac:dyDescent="0.7"/>
    <row r="567" ht="15.75" customHeight="1" x14ac:dyDescent="0.7"/>
    <row r="568" ht="15.75" customHeight="1" x14ac:dyDescent="0.7"/>
    <row r="569" ht="15.75" customHeight="1" x14ac:dyDescent="0.7"/>
    <row r="570" ht="15.75" customHeight="1" x14ac:dyDescent="0.7"/>
    <row r="571" ht="15.75" customHeight="1" x14ac:dyDescent="0.7"/>
    <row r="572" ht="15.75" customHeight="1" x14ac:dyDescent="0.7"/>
    <row r="573" ht="15.75" customHeight="1" x14ac:dyDescent="0.7"/>
    <row r="574" ht="15.75" customHeight="1" x14ac:dyDescent="0.7"/>
    <row r="575" ht="15.75" customHeight="1" x14ac:dyDescent="0.7"/>
    <row r="576" ht="15.75" customHeight="1" x14ac:dyDescent="0.7"/>
    <row r="577" ht="15.75" customHeight="1" x14ac:dyDescent="0.7"/>
    <row r="578" ht="15.75" customHeight="1" x14ac:dyDescent="0.7"/>
    <row r="579" ht="15.75" customHeight="1" x14ac:dyDescent="0.7"/>
    <row r="580" ht="15.75" customHeight="1" x14ac:dyDescent="0.7"/>
    <row r="581" ht="15.75" customHeight="1" x14ac:dyDescent="0.7"/>
    <row r="582" ht="15.75" customHeight="1" x14ac:dyDescent="0.7"/>
    <row r="583" ht="15.75" customHeight="1" x14ac:dyDescent="0.7"/>
    <row r="584" ht="15.75" customHeight="1" x14ac:dyDescent="0.7"/>
    <row r="585" ht="15.75" customHeight="1" x14ac:dyDescent="0.7"/>
    <row r="586" ht="15.75" customHeight="1" x14ac:dyDescent="0.7"/>
    <row r="587" ht="15.75" customHeight="1" x14ac:dyDescent="0.7"/>
    <row r="588" ht="15.75" customHeight="1" x14ac:dyDescent="0.7"/>
    <row r="589" ht="15.75" customHeight="1" x14ac:dyDescent="0.7"/>
    <row r="590" ht="15.75" customHeight="1" x14ac:dyDescent="0.7"/>
    <row r="591" ht="15.75" customHeight="1" x14ac:dyDescent="0.7"/>
    <row r="592" ht="15.75" customHeight="1" x14ac:dyDescent="0.7"/>
    <row r="593" ht="15.75" customHeight="1" x14ac:dyDescent="0.7"/>
    <row r="594" ht="15.75" customHeight="1" x14ac:dyDescent="0.7"/>
    <row r="595" ht="15.75" customHeight="1" x14ac:dyDescent="0.7"/>
    <row r="596" ht="15.75" customHeight="1" x14ac:dyDescent="0.7"/>
    <row r="597" ht="15.75" customHeight="1" x14ac:dyDescent="0.7"/>
    <row r="598" ht="15.75" customHeight="1" x14ac:dyDescent="0.7"/>
    <row r="599" ht="15.75" customHeight="1" x14ac:dyDescent="0.7"/>
    <row r="600" ht="15.75" customHeight="1" x14ac:dyDescent="0.7"/>
    <row r="601" ht="15.75" customHeight="1" x14ac:dyDescent="0.7"/>
    <row r="602" ht="15.75" customHeight="1" x14ac:dyDescent="0.7"/>
    <row r="603" ht="15.75" customHeight="1" x14ac:dyDescent="0.7"/>
    <row r="604" ht="15.75" customHeight="1" x14ac:dyDescent="0.7"/>
    <row r="605" ht="15.75" customHeight="1" x14ac:dyDescent="0.7"/>
    <row r="606" ht="15.75" customHeight="1" x14ac:dyDescent="0.7"/>
    <row r="607" ht="15.75" customHeight="1" x14ac:dyDescent="0.7"/>
    <row r="608" ht="15.75" customHeight="1" x14ac:dyDescent="0.7"/>
    <row r="609" ht="15.75" customHeight="1" x14ac:dyDescent="0.7"/>
    <row r="610" ht="15.75" customHeight="1" x14ac:dyDescent="0.7"/>
    <row r="611" ht="15.75" customHeight="1" x14ac:dyDescent="0.7"/>
    <row r="612" ht="15.75" customHeight="1" x14ac:dyDescent="0.7"/>
    <row r="613" ht="15.75" customHeight="1" x14ac:dyDescent="0.7"/>
    <row r="614" ht="15.75" customHeight="1" x14ac:dyDescent="0.7"/>
    <row r="615" ht="15.75" customHeight="1" x14ac:dyDescent="0.7"/>
    <row r="616" ht="15.75" customHeight="1" x14ac:dyDescent="0.7"/>
    <row r="617" ht="15.75" customHeight="1" x14ac:dyDescent="0.7"/>
    <row r="618" ht="15.75" customHeight="1" x14ac:dyDescent="0.7"/>
    <row r="619" ht="15.75" customHeight="1" x14ac:dyDescent="0.7"/>
    <row r="620" ht="15.75" customHeight="1" x14ac:dyDescent="0.7"/>
    <row r="621" ht="15.75" customHeight="1" x14ac:dyDescent="0.7"/>
    <row r="622" ht="15.75" customHeight="1" x14ac:dyDescent="0.7"/>
    <row r="623" ht="15.75" customHeight="1" x14ac:dyDescent="0.7"/>
    <row r="624" ht="15.75" customHeight="1" x14ac:dyDescent="0.7"/>
    <row r="625" ht="15.75" customHeight="1" x14ac:dyDescent="0.7"/>
    <row r="626" ht="15.75" customHeight="1" x14ac:dyDescent="0.7"/>
    <row r="627" ht="15.75" customHeight="1" x14ac:dyDescent="0.7"/>
    <row r="628" ht="15.75" customHeight="1" x14ac:dyDescent="0.7"/>
    <row r="629" ht="15.75" customHeight="1" x14ac:dyDescent="0.7"/>
    <row r="630" ht="15.75" customHeight="1" x14ac:dyDescent="0.7"/>
    <row r="631" ht="15.75" customHeight="1" x14ac:dyDescent="0.7"/>
    <row r="632" ht="15.75" customHeight="1" x14ac:dyDescent="0.7"/>
    <row r="633" ht="15.75" customHeight="1" x14ac:dyDescent="0.7"/>
    <row r="634" ht="15.75" customHeight="1" x14ac:dyDescent="0.7"/>
    <row r="635" ht="15.75" customHeight="1" x14ac:dyDescent="0.7"/>
    <row r="636" ht="15.75" customHeight="1" x14ac:dyDescent="0.7"/>
    <row r="637" ht="15.75" customHeight="1" x14ac:dyDescent="0.7"/>
    <row r="638" ht="15.75" customHeight="1" x14ac:dyDescent="0.7"/>
    <row r="639" ht="15.75" customHeight="1" x14ac:dyDescent="0.7"/>
    <row r="640" ht="15.75" customHeight="1" x14ac:dyDescent="0.7"/>
    <row r="641" ht="15.75" customHeight="1" x14ac:dyDescent="0.7"/>
    <row r="642" ht="15.75" customHeight="1" x14ac:dyDescent="0.7"/>
    <row r="643" ht="15.75" customHeight="1" x14ac:dyDescent="0.7"/>
    <row r="644" ht="15.75" customHeight="1" x14ac:dyDescent="0.7"/>
    <row r="645" ht="15.75" customHeight="1" x14ac:dyDescent="0.7"/>
    <row r="646" ht="15.75" customHeight="1" x14ac:dyDescent="0.7"/>
    <row r="647" ht="15.75" customHeight="1" x14ac:dyDescent="0.7"/>
    <row r="648" ht="15.75" customHeight="1" x14ac:dyDescent="0.7"/>
    <row r="649" ht="15.75" customHeight="1" x14ac:dyDescent="0.7"/>
    <row r="650" ht="15.75" customHeight="1" x14ac:dyDescent="0.7"/>
    <row r="651" ht="15.75" customHeight="1" x14ac:dyDescent="0.7"/>
    <row r="652" ht="15.75" customHeight="1" x14ac:dyDescent="0.7"/>
    <row r="653" ht="15.75" customHeight="1" x14ac:dyDescent="0.7"/>
    <row r="654" ht="15.75" customHeight="1" x14ac:dyDescent="0.7"/>
    <row r="655" ht="15.75" customHeight="1" x14ac:dyDescent="0.7"/>
    <row r="656" ht="15.75" customHeight="1" x14ac:dyDescent="0.7"/>
    <row r="657" ht="15.75" customHeight="1" x14ac:dyDescent="0.7"/>
    <row r="658" ht="15.75" customHeight="1" x14ac:dyDescent="0.7"/>
    <row r="659" ht="15.75" customHeight="1" x14ac:dyDescent="0.7"/>
    <row r="660" ht="15.75" customHeight="1" x14ac:dyDescent="0.7"/>
    <row r="661" ht="15.75" customHeight="1" x14ac:dyDescent="0.7"/>
    <row r="662" ht="15.75" customHeight="1" x14ac:dyDescent="0.7"/>
    <row r="663" ht="15.75" customHeight="1" x14ac:dyDescent="0.7"/>
    <row r="664" ht="15.75" customHeight="1" x14ac:dyDescent="0.7"/>
    <row r="665" ht="15.75" customHeight="1" x14ac:dyDescent="0.7"/>
    <row r="666" ht="15.75" customHeight="1" x14ac:dyDescent="0.7"/>
    <row r="667" ht="15.75" customHeight="1" x14ac:dyDescent="0.7"/>
    <row r="668" ht="15.75" customHeight="1" x14ac:dyDescent="0.7"/>
    <row r="669" ht="15.75" customHeight="1" x14ac:dyDescent="0.7"/>
    <row r="670" ht="15.75" customHeight="1" x14ac:dyDescent="0.7"/>
    <row r="671" ht="15.75" customHeight="1" x14ac:dyDescent="0.7"/>
    <row r="672" ht="15.75" customHeight="1" x14ac:dyDescent="0.7"/>
    <row r="673" ht="15.75" customHeight="1" x14ac:dyDescent="0.7"/>
    <row r="674" ht="15.75" customHeight="1" x14ac:dyDescent="0.7"/>
    <row r="675" ht="15.75" customHeight="1" x14ac:dyDescent="0.7"/>
    <row r="676" ht="15.75" customHeight="1" x14ac:dyDescent="0.7"/>
    <row r="677" ht="15.75" customHeight="1" x14ac:dyDescent="0.7"/>
    <row r="678" ht="15.75" customHeight="1" x14ac:dyDescent="0.7"/>
    <row r="679" ht="15.75" customHeight="1" x14ac:dyDescent="0.7"/>
    <row r="680" ht="15.75" customHeight="1" x14ac:dyDescent="0.7"/>
    <row r="681" ht="15.75" customHeight="1" x14ac:dyDescent="0.7"/>
    <row r="682" ht="15.75" customHeight="1" x14ac:dyDescent="0.7"/>
    <row r="683" ht="15.75" customHeight="1" x14ac:dyDescent="0.7"/>
    <row r="684" ht="15.75" customHeight="1" x14ac:dyDescent="0.7"/>
    <row r="685" ht="15.75" customHeight="1" x14ac:dyDescent="0.7"/>
    <row r="686" ht="15.75" customHeight="1" x14ac:dyDescent="0.7"/>
    <row r="687" ht="15.75" customHeight="1" x14ac:dyDescent="0.7"/>
    <row r="688" ht="15.75" customHeight="1" x14ac:dyDescent="0.7"/>
    <row r="689" ht="15.75" customHeight="1" x14ac:dyDescent="0.7"/>
    <row r="690" ht="15.75" customHeight="1" x14ac:dyDescent="0.7"/>
    <row r="691" ht="15.75" customHeight="1" x14ac:dyDescent="0.7"/>
    <row r="692" ht="15.75" customHeight="1" x14ac:dyDescent="0.7"/>
    <row r="693" ht="15.75" customHeight="1" x14ac:dyDescent="0.7"/>
    <row r="694" ht="15.75" customHeight="1" x14ac:dyDescent="0.7"/>
    <row r="695" ht="15.75" customHeight="1" x14ac:dyDescent="0.7"/>
    <row r="696" ht="15.75" customHeight="1" x14ac:dyDescent="0.7"/>
    <row r="697" ht="15.75" customHeight="1" x14ac:dyDescent="0.7"/>
    <row r="698" ht="15.75" customHeight="1" x14ac:dyDescent="0.7"/>
    <row r="699" ht="15.75" customHeight="1" x14ac:dyDescent="0.7"/>
    <row r="700" ht="15.75" customHeight="1" x14ac:dyDescent="0.7"/>
    <row r="701" ht="15.75" customHeight="1" x14ac:dyDescent="0.7"/>
    <row r="702" ht="15.75" customHeight="1" x14ac:dyDescent="0.7"/>
    <row r="703" ht="15.75" customHeight="1" x14ac:dyDescent="0.7"/>
    <row r="704" ht="15.75" customHeight="1" x14ac:dyDescent="0.7"/>
    <row r="705" ht="15.75" customHeight="1" x14ac:dyDescent="0.7"/>
    <row r="706" ht="15.75" customHeight="1" x14ac:dyDescent="0.7"/>
    <row r="707" ht="15.75" customHeight="1" x14ac:dyDescent="0.7"/>
    <row r="708" ht="15.75" customHeight="1" x14ac:dyDescent="0.7"/>
    <row r="709" ht="15.75" customHeight="1" x14ac:dyDescent="0.7"/>
    <row r="710" ht="15.75" customHeight="1" x14ac:dyDescent="0.7"/>
    <row r="711" ht="15.75" customHeight="1" x14ac:dyDescent="0.7"/>
    <row r="712" ht="15.75" customHeight="1" x14ac:dyDescent="0.7"/>
    <row r="713" ht="15.75" customHeight="1" x14ac:dyDescent="0.7"/>
    <row r="714" ht="15.75" customHeight="1" x14ac:dyDescent="0.7"/>
    <row r="715" ht="15.75" customHeight="1" x14ac:dyDescent="0.7"/>
    <row r="716" ht="15.75" customHeight="1" x14ac:dyDescent="0.7"/>
    <row r="717" ht="15.75" customHeight="1" x14ac:dyDescent="0.7"/>
    <row r="718" ht="15.75" customHeight="1" x14ac:dyDescent="0.7"/>
    <row r="719" ht="15.75" customHeight="1" x14ac:dyDescent="0.7"/>
    <row r="720" ht="15.75" customHeight="1" x14ac:dyDescent="0.7"/>
    <row r="721" ht="15.75" customHeight="1" x14ac:dyDescent="0.7"/>
    <row r="722" ht="15.75" customHeight="1" x14ac:dyDescent="0.7"/>
    <row r="723" ht="15.75" customHeight="1" x14ac:dyDescent="0.7"/>
    <row r="724" ht="15.75" customHeight="1" x14ac:dyDescent="0.7"/>
    <row r="725" ht="15.75" customHeight="1" x14ac:dyDescent="0.7"/>
    <row r="726" ht="15.75" customHeight="1" x14ac:dyDescent="0.7"/>
    <row r="727" ht="15.75" customHeight="1" x14ac:dyDescent="0.7"/>
    <row r="728" ht="15.75" customHeight="1" x14ac:dyDescent="0.7"/>
    <row r="729" ht="15.75" customHeight="1" x14ac:dyDescent="0.7"/>
    <row r="730" ht="15.75" customHeight="1" x14ac:dyDescent="0.7"/>
    <row r="731" ht="15.75" customHeight="1" x14ac:dyDescent="0.7"/>
    <row r="732" ht="15.75" customHeight="1" x14ac:dyDescent="0.7"/>
    <row r="733" ht="15.75" customHeight="1" x14ac:dyDescent="0.7"/>
    <row r="734" ht="15.75" customHeight="1" x14ac:dyDescent="0.7"/>
    <row r="735" ht="15.75" customHeight="1" x14ac:dyDescent="0.7"/>
    <row r="736" ht="15.75" customHeight="1" x14ac:dyDescent="0.7"/>
    <row r="737" ht="15.75" customHeight="1" x14ac:dyDescent="0.7"/>
    <row r="738" ht="15.75" customHeight="1" x14ac:dyDescent="0.7"/>
    <row r="739" ht="15.75" customHeight="1" x14ac:dyDescent="0.7"/>
    <row r="740" ht="15.75" customHeight="1" x14ac:dyDescent="0.7"/>
    <row r="741" ht="15.75" customHeight="1" x14ac:dyDescent="0.7"/>
    <row r="742" ht="15.75" customHeight="1" x14ac:dyDescent="0.7"/>
    <row r="743" ht="15.75" customHeight="1" x14ac:dyDescent="0.7"/>
    <row r="744" ht="15.75" customHeight="1" x14ac:dyDescent="0.7"/>
    <row r="745" ht="15.75" customHeight="1" x14ac:dyDescent="0.7"/>
    <row r="746" ht="15.75" customHeight="1" x14ac:dyDescent="0.7"/>
    <row r="747" ht="15.75" customHeight="1" x14ac:dyDescent="0.7"/>
    <row r="748" ht="15.75" customHeight="1" x14ac:dyDescent="0.7"/>
    <row r="749" ht="15.75" customHeight="1" x14ac:dyDescent="0.7"/>
    <row r="750" ht="15.75" customHeight="1" x14ac:dyDescent="0.7"/>
    <row r="751" ht="15.75" customHeight="1" x14ac:dyDescent="0.7"/>
    <row r="752" ht="15.75" customHeight="1" x14ac:dyDescent="0.7"/>
    <row r="753" ht="15.75" customHeight="1" x14ac:dyDescent="0.7"/>
    <row r="754" ht="15.75" customHeight="1" x14ac:dyDescent="0.7"/>
    <row r="755" ht="15.75" customHeight="1" x14ac:dyDescent="0.7"/>
    <row r="756" ht="15.75" customHeight="1" x14ac:dyDescent="0.7"/>
    <row r="757" ht="15.75" customHeight="1" x14ac:dyDescent="0.7"/>
    <row r="758" ht="15.75" customHeight="1" x14ac:dyDescent="0.7"/>
    <row r="759" ht="15.75" customHeight="1" x14ac:dyDescent="0.7"/>
    <row r="760" ht="15.75" customHeight="1" x14ac:dyDescent="0.7"/>
    <row r="761" ht="15.75" customHeight="1" x14ac:dyDescent="0.7"/>
    <row r="762" ht="15.75" customHeight="1" x14ac:dyDescent="0.7"/>
    <row r="763" ht="15.75" customHeight="1" x14ac:dyDescent="0.7"/>
    <row r="764" ht="15.75" customHeight="1" x14ac:dyDescent="0.7"/>
    <row r="765" ht="15.75" customHeight="1" x14ac:dyDescent="0.7"/>
    <row r="766" ht="15.75" customHeight="1" x14ac:dyDescent="0.7"/>
    <row r="767" ht="15.75" customHeight="1" x14ac:dyDescent="0.7"/>
    <row r="768" ht="15.75" customHeight="1" x14ac:dyDescent="0.7"/>
    <row r="769" ht="15.75" customHeight="1" x14ac:dyDescent="0.7"/>
    <row r="770" ht="15.75" customHeight="1" x14ac:dyDescent="0.7"/>
    <row r="771" ht="15.75" customHeight="1" x14ac:dyDescent="0.7"/>
    <row r="772" ht="15.75" customHeight="1" x14ac:dyDescent="0.7"/>
    <row r="773" ht="15.75" customHeight="1" x14ac:dyDescent="0.7"/>
    <row r="774" ht="15.75" customHeight="1" x14ac:dyDescent="0.7"/>
    <row r="775" ht="15.75" customHeight="1" x14ac:dyDescent="0.7"/>
    <row r="776" ht="15.75" customHeight="1" x14ac:dyDescent="0.7"/>
    <row r="777" ht="15.75" customHeight="1" x14ac:dyDescent="0.7"/>
    <row r="778" ht="15.75" customHeight="1" x14ac:dyDescent="0.7"/>
    <row r="779" ht="15.75" customHeight="1" x14ac:dyDescent="0.7"/>
    <row r="780" ht="15.75" customHeight="1" x14ac:dyDescent="0.7"/>
    <row r="781" ht="15.75" customHeight="1" x14ac:dyDescent="0.7"/>
    <row r="782" ht="15.75" customHeight="1" x14ac:dyDescent="0.7"/>
    <row r="783" ht="15.75" customHeight="1" x14ac:dyDescent="0.7"/>
    <row r="784" ht="15.75" customHeight="1" x14ac:dyDescent="0.7"/>
    <row r="785" ht="15.75" customHeight="1" x14ac:dyDescent="0.7"/>
    <row r="786" ht="15.75" customHeight="1" x14ac:dyDescent="0.7"/>
    <row r="787" ht="15.75" customHeight="1" x14ac:dyDescent="0.7"/>
    <row r="788" ht="15.75" customHeight="1" x14ac:dyDescent="0.7"/>
    <row r="789" ht="15.75" customHeight="1" x14ac:dyDescent="0.7"/>
    <row r="790" ht="15.75" customHeight="1" x14ac:dyDescent="0.7"/>
    <row r="791" ht="15.75" customHeight="1" x14ac:dyDescent="0.7"/>
    <row r="792" ht="15.75" customHeight="1" x14ac:dyDescent="0.7"/>
    <row r="793" ht="15.75" customHeight="1" x14ac:dyDescent="0.7"/>
    <row r="794" ht="15.75" customHeight="1" x14ac:dyDescent="0.7"/>
    <row r="795" ht="15.75" customHeight="1" x14ac:dyDescent="0.7"/>
    <row r="796" ht="15.75" customHeight="1" x14ac:dyDescent="0.7"/>
    <row r="797" ht="15.75" customHeight="1" x14ac:dyDescent="0.7"/>
    <row r="798" ht="15.75" customHeight="1" x14ac:dyDescent="0.7"/>
    <row r="799" ht="15.75" customHeight="1" x14ac:dyDescent="0.7"/>
    <row r="800" ht="15.75" customHeight="1" x14ac:dyDescent="0.7"/>
    <row r="801" ht="15.75" customHeight="1" x14ac:dyDescent="0.7"/>
    <row r="802" ht="15.75" customHeight="1" x14ac:dyDescent="0.7"/>
    <row r="803" ht="15.75" customHeight="1" x14ac:dyDescent="0.7"/>
    <row r="804" ht="15.75" customHeight="1" x14ac:dyDescent="0.7"/>
    <row r="805" ht="15.75" customHeight="1" x14ac:dyDescent="0.7"/>
    <row r="806" ht="15.75" customHeight="1" x14ac:dyDescent="0.7"/>
    <row r="807" ht="15.75" customHeight="1" x14ac:dyDescent="0.7"/>
    <row r="808" ht="15.75" customHeight="1" x14ac:dyDescent="0.7"/>
    <row r="809" ht="15.75" customHeight="1" x14ac:dyDescent="0.7"/>
    <row r="810" ht="15.75" customHeight="1" x14ac:dyDescent="0.7"/>
    <row r="811" ht="15.75" customHeight="1" x14ac:dyDescent="0.7"/>
    <row r="812" ht="15.75" customHeight="1" x14ac:dyDescent="0.7"/>
    <row r="813" ht="15.75" customHeight="1" x14ac:dyDescent="0.7"/>
    <row r="814" ht="15.75" customHeight="1" x14ac:dyDescent="0.7"/>
    <row r="815" ht="15.75" customHeight="1" x14ac:dyDescent="0.7"/>
    <row r="816" ht="15.75" customHeight="1" x14ac:dyDescent="0.7"/>
    <row r="817" ht="15.75" customHeight="1" x14ac:dyDescent="0.7"/>
    <row r="818" ht="15.75" customHeight="1" x14ac:dyDescent="0.7"/>
    <row r="819" ht="15.75" customHeight="1" x14ac:dyDescent="0.7"/>
    <row r="820" ht="15.75" customHeight="1" x14ac:dyDescent="0.7"/>
    <row r="821" ht="15.75" customHeight="1" x14ac:dyDescent="0.7"/>
    <row r="822" ht="15.75" customHeight="1" x14ac:dyDescent="0.7"/>
    <row r="823" ht="15.75" customHeight="1" x14ac:dyDescent="0.7"/>
    <row r="824" ht="15.75" customHeight="1" x14ac:dyDescent="0.7"/>
    <row r="825" ht="15.75" customHeight="1" x14ac:dyDescent="0.7"/>
    <row r="826" ht="15.75" customHeight="1" x14ac:dyDescent="0.7"/>
    <row r="827" ht="15.75" customHeight="1" x14ac:dyDescent="0.7"/>
    <row r="828" ht="15.75" customHeight="1" x14ac:dyDescent="0.7"/>
    <row r="829" ht="15.75" customHeight="1" x14ac:dyDescent="0.7"/>
    <row r="830" ht="15.75" customHeight="1" x14ac:dyDescent="0.7"/>
    <row r="831" ht="15.75" customHeight="1" x14ac:dyDescent="0.7"/>
    <row r="832" ht="15.75" customHeight="1" x14ac:dyDescent="0.7"/>
    <row r="833" ht="15.75" customHeight="1" x14ac:dyDescent="0.7"/>
    <row r="834" ht="15.75" customHeight="1" x14ac:dyDescent="0.7"/>
    <row r="835" ht="15.75" customHeight="1" x14ac:dyDescent="0.7"/>
    <row r="836" ht="15.75" customHeight="1" x14ac:dyDescent="0.7"/>
    <row r="837" ht="15.75" customHeight="1" x14ac:dyDescent="0.7"/>
    <row r="838" ht="15.75" customHeight="1" x14ac:dyDescent="0.7"/>
    <row r="839" ht="15.75" customHeight="1" x14ac:dyDescent="0.7"/>
    <row r="840" ht="15.75" customHeight="1" x14ac:dyDescent="0.7"/>
    <row r="841" ht="15.75" customHeight="1" x14ac:dyDescent="0.7"/>
    <row r="842" ht="15.75" customHeight="1" x14ac:dyDescent="0.7"/>
    <row r="843" ht="15.75" customHeight="1" x14ac:dyDescent="0.7"/>
    <row r="844" ht="15.75" customHeight="1" x14ac:dyDescent="0.7"/>
    <row r="845" ht="15.75" customHeight="1" x14ac:dyDescent="0.7"/>
    <row r="846" ht="15.75" customHeight="1" x14ac:dyDescent="0.7"/>
    <row r="847" ht="15.75" customHeight="1" x14ac:dyDescent="0.7"/>
    <row r="848" ht="15.75" customHeight="1" x14ac:dyDescent="0.7"/>
    <row r="849" ht="15.75" customHeight="1" x14ac:dyDescent="0.7"/>
    <row r="850" ht="15.75" customHeight="1" x14ac:dyDescent="0.7"/>
    <row r="851" ht="15.75" customHeight="1" x14ac:dyDescent="0.7"/>
    <row r="852" ht="15.75" customHeight="1" x14ac:dyDescent="0.7"/>
    <row r="853" ht="15.75" customHeight="1" x14ac:dyDescent="0.7"/>
    <row r="854" ht="15.75" customHeight="1" x14ac:dyDescent="0.7"/>
    <row r="855" ht="15.75" customHeight="1" x14ac:dyDescent="0.7"/>
    <row r="856" ht="15.75" customHeight="1" x14ac:dyDescent="0.7"/>
    <row r="857" ht="15.75" customHeight="1" x14ac:dyDescent="0.7"/>
    <row r="858" ht="15.75" customHeight="1" x14ac:dyDescent="0.7"/>
    <row r="859" ht="15.75" customHeight="1" x14ac:dyDescent="0.7"/>
    <row r="860" ht="15.75" customHeight="1" x14ac:dyDescent="0.7"/>
    <row r="861" ht="15.75" customHeight="1" x14ac:dyDescent="0.7"/>
    <row r="862" ht="15.75" customHeight="1" x14ac:dyDescent="0.7"/>
    <row r="863" ht="15.75" customHeight="1" x14ac:dyDescent="0.7"/>
    <row r="864" ht="15.75" customHeight="1" x14ac:dyDescent="0.7"/>
    <row r="865" ht="15.75" customHeight="1" x14ac:dyDescent="0.7"/>
    <row r="866" ht="15.75" customHeight="1" x14ac:dyDescent="0.7"/>
    <row r="867" ht="15.75" customHeight="1" x14ac:dyDescent="0.7"/>
    <row r="868" ht="15.75" customHeight="1" x14ac:dyDescent="0.7"/>
    <row r="869" ht="15.75" customHeight="1" x14ac:dyDescent="0.7"/>
    <row r="870" ht="15.75" customHeight="1" x14ac:dyDescent="0.7"/>
    <row r="871" ht="15.75" customHeight="1" x14ac:dyDescent="0.7"/>
    <row r="872" ht="15.75" customHeight="1" x14ac:dyDescent="0.7"/>
    <row r="873" ht="15.75" customHeight="1" x14ac:dyDescent="0.7"/>
    <row r="874" ht="15.75" customHeight="1" x14ac:dyDescent="0.7"/>
    <row r="875" ht="15.75" customHeight="1" x14ac:dyDescent="0.7"/>
    <row r="876" ht="15.75" customHeight="1" x14ac:dyDescent="0.7"/>
    <row r="877" ht="15.75" customHeight="1" x14ac:dyDescent="0.7"/>
    <row r="878" ht="15.75" customHeight="1" x14ac:dyDescent="0.7"/>
    <row r="879" ht="15.75" customHeight="1" x14ac:dyDescent="0.7"/>
    <row r="880" ht="15.75" customHeight="1" x14ac:dyDescent="0.7"/>
    <row r="881" ht="15.75" customHeight="1" x14ac:dyDescent="0.7"/>
    <row r="882" ht="15.75" customHeight="1" x14ac:dyDescent="0.7"/>
    <row r="883" ht="15.75" customHeight="1" x14ac:dyDescent="0.7"/>
    <row r="884" ht="15.75" customHeight="1" x14ac:dyDescent="0.7"/>
    <row r="885" ht="15.75" customHeight="1" x14ac:dyDescent="0.7"/>
    <row r="886" ht="15.75" customHeight="1" x14ac:dyDescent="0.7"/>
    <row r="887" ht="15.75" customHeight="1" x14ac:dyDescent="0.7"/>
    <row r="888" ht="15.75" customHeight="1" x14ac:dyDescent="0.7"/>
    <row r="889" ht="15.75" customHeight="1" x14ac:dyDescent="0.7"/>
    <row r="890" ht="15.75" customHeight="1" x14ac:dyDescent="0.7"/>
    <row r="891" ht="15.75" customHeight="1" x14ac:dyDescent="0.7"/>
    <row r="892" ht="15.75" customHeight="1" x14ac:dyDescent="0.7"/>
    <row r="893" ht="15.75" customHeight="1" x14ac:dyDescent="0.7"/>
    <row r="894" ht="15.75" customHeight="1" x14ac:dyDescent="0.7"/>
    <row r="895" ht="15.75" customHeight="1" x14ac:dyDescent="0.7"/>
    <row r="896" ht="15.75" customHeight="1" x14ac:dyDescent="0.7"/>
    <row r="897" ht="15.75" customHeight="1" x14ac:dyDescent="0.7"/>
    <row r="898" ht="15.75" customHeight="1" x14ac:dyDescent="0.7"/>
    <row r="899" ht="15.75" customHeight="1" x14ac:dyDescent="0.7"/>
    <row r="900" ht="15.75" customHeight="1" x14ac:dyDescent="0.7"/>
    <row r="901" ht="15.75" customHeight="1" x14ac:dyDescent="0.7"/>
    <row r="902" ht="15.75" customHeight="1" x14ac:dyDescent="0.7"/>
    <row r="903" ht="15.75" customHeight="1" x14ac:dyDescent="0.7"/>
    <row r="904" ht="15.75" customHeight="1" x14ac:dyDescent="0.7"/>
    <row r="905" ht="15.75" customHeight="1" x14ac:dyDescent="0.7"/>
    <row r="906" ht="15.75" customHeight="1" x14ac:dyDescent="0.7"/>
    <row r="907" ht="15.75" customHeight="1" x14ac:dyDescent="0.7"/>
    <row r="908" ht="15.75" customHeight="1" x14ac:dyDescent="0.7"/>
    <row r="909" ht="15.75" customHeight="1" x14ac:dyDescent="0.7"/>
    <row r="910" ht="15.75" customHeight="1" x14ac:dyDescent="0.7"/>
    <row r="911" ht="15.75" customHeight="1" x14ac:dyDescent="0.7"/>
    <row r="912" ht="15.75" customHeight="1" x14ac:dyDescent="0.7"/>
    <row r="913" ht="15.75" customHeight="1" x14ac:dyDescent="0.7"/>
    <row r="914" ht="15.75" customHeight="1" x14ac:dyDescent="0.7"/>
    <row r="915" ht="15.75" customHeight="1" x14ac:dyDescent="0.7"/>
    <row r="916" ht="15.75" customHeight="1" x14ac:dyDescent="0.7"/>
    <row r="917" ht="15.75" customHeight="1" x14ac:dyDescent="0.7"/>
    <row r="918" ht="15.75" customHeight="1" x14ac:dyDescent="0.7"/>
    <row r="919" ht="15.75" customHeight="1" x14ac:dyDescent="0.7"/>
    <row r="920" ht="15.75" customHeight="1" x14ac:dyDescent="0.7"/>
    <row r="921" ht="15.75" customHeight="1" x14ac:dyDescent="0.7"/>
    <row r="922" ht="15.75" customHeight="1" x14ac:dyDescent="0.7"/>
    <row r="923" ht="15.75" customHeight="1" x14ac:dyDescent="0.7"/>
    <row r="924" ht="15.75" customHeight="1" x14ac:dyDescent="0.7"/>
    <row r="925" ht="15.75" customHeight="1" x14ac:dyDescent="0.7"/>
    <row r="926" ht="15.75" customHeight="1" x14ac:dyDescent="0.7"/>
    <row r="927" ht="15.75" customHeight="1" x14ac:dyDescent="0.7"/>
    <row r="928" ht="15.75" customHeight="1" x14ac:dyDescent="0.7"/>
    <row r="929" ht="15.75" customHeight="1" x14ac:dyDescent="0.7"/>
    <row r="930" ht="15.75" customHeight="1" x14ac:dyDescent="0.7"/>
    <row r="931" ht="15.75" customHeight="1" x14ac:dyDescent="0.7"/>
    <row r="932" ht="15.75" customHeight="1" x14ac:dyDescent="0.7"/>
    <row r="933" ht="15.75" customHeight="1" x14ac:dyDescent="0.7"/>
    <row r="934" ht="15.75" customHeight="1" x14ac:dyDescent="0.7"/>
    <row r="935" ht="15.75" customHeight="1" x14ac:dyDescent="0.7"/>
    <row r="936" ht="15.75" customHeight="1" x14ac:dyDescent="0.7"/>
    <row r="937" ht="15.75" customHeight="1" x14ac:dyDescent="0.7"/>
    <row r="938" ht="15.75" customHeight="1" x14ac:dyDescent="0.7"/>
    <row r="939" ht="15.75" customHeight="1" x14ac:dyDescent="0.7"/>
    <row r="940" ht="15.75" customHeight="1" x14ac:dyDescent="0.7"/>
    <row r="941" ht="15.75" customHeight="1" x14ac:dyDescent="0.7"/>
    <row r="942" ht="15.75" customHeight="1" x14ac:dyDescent="0.7"/>
    <row r="943" ht="15.75" customHeight="1" x14ac:dyDescent="0.7"/>
    <row r="944" ht="15.75" customHeight="1" x14ac:dyDescent="0.7"/>
    <row r="945" ht="15.75" customHeight="1" x14ac:dyDescent="0.7"/>
    <row r="946" ht="15.75" customHeight="1" x14ac:dyDescent="0.7"/>
    <row r="947" ht="15.75" customHeight="1" x14ac:dyDescent="0.7"/>
    <row r="948" ht="15.75" customHeight="1" x14ac:dyDescent="0.7"/>
    <row r="949" ht="15.75" customHeight="1" x14ac:dyDescent="0.7"/>
    <row r="950" ht="15.75" customHeight="1" x14ac:dyDescent="0.7"/>
    <row r="951" ht="15.75" customHeight="1" x14ac:dyDescent="0.7"/>
    <row r="952" ht="15.75" customHeight="1" x14ac:dyDescent="0.7"/>
    <row r="953" ht="15.75" customHeight="1" x14ac:dyDescent="0.7"/>
    <row r="954" ht="15.75" customHeight="1" x14ac:dyDescent="0.7"/>
    <row r="955" ht="15.75" customHeight="1" x14ac:dyDescent="0.7"/>
    <row r="956" ht="15.75" customHeight="1" x14ac:dyDescent="0.7"/>
    <row r="957" ht="15.75" customHeight="1" x14ac:dyDescent="0.7"/>
    <row r="958" ht="15.75" customHeight="1" x14ac:dyDescent="0.7"/>
    <row r="959" ht="15.75" customHeight="1" x14ac:dyDescent="0.7"/>
    <row r="960" ht="15.75" customHeight="1" x14ac:dyDescent="0.7"/>
    <row r="961" ht="15.75" customHeight="1" x14ac:dyDescent="0.7"/>
    <row r="962" ht="15.75" customHeight="1" x14ac:dyDescent="0.7"/>
    <row r="963" ht="15.75" customHeight="1" x14ac:dyDescent="0.7"/>
    <row r="964" ht="15.75" customHeight="1" x14ac:dyDescent="0.7"/>
    <row r="965" ht="15.75" customHeight="1" x14ac:dyDescent="0.7"/>
    <row r="966" ht="15.75" customHeight="1" x14ac:dyDescent="0.7"/>
    <row r="967" ht="15.75" customHeight="1" x14ac:dyDescent="0.7"/>
    <row r="968" ht="15.75" customHeight="1" x14ac:dyDescent="0.7"/>
    <row r="969" ht="15.75" customHeight="1" x14ac:dyDescent="0.7"/>
    <row r="970" ht="15.75" customHeight="1" x14ac:dyDescent="0.7"/>
    <row r="971" ht="15.75" customHeight="1" x14ac:dyDescent="0.7"/>
    <row r="972" ht="15.75" customHeight="1" x14ac:dyDescent="0.7"/>
    <row r="973" ht="15.75" customHeight="1" x14ac:dyDescent="0.7"/>
    <row r="974" ht="15.75" customHeight="1" x14ac:dyDescent="0.7"/>
    <row r="975" ht="15.75" customHeight="1" x14ac:dyDescent="0.7"/>
    <row r="976" ht="15.75" customHeight="1" x14ac:dyDescent="0.7"/>
    <row r="977" ht="15.75" customHeight="1" x14ac:dyDescent="0.7"/>
    <row r="978" ht="15.75" customHeight="1" x14ac:dyDescent="0.7"/>
    <row r="979" ht="15.75" customHeight="1" x14ac:dyDescent="0.7"/>
    <row r="980" ht="15.75" customHeight="1" x14ac:dyDescent="0.7"/>
    <row r="981" ht="15.75" customHeight="1" x14ac:dyDescent="0.7"/>
    <row r="982" ht="15.75" customHeight="1" x14ac:dyDescent="0.7"/>
    <row r="983" ht="15.75" customHeight="1" x14ac:dyDescent="0.7"/>
    <row r="984" ht="15.75" customHeight="1" x14ac:dyDescent="0.7"/>
    <row r="985" ht="15.75" customHeight="1" x14ac:dyDescent="0.7"/>
    <row r="986" ht="15.75" customHeight="1" x14ac:dyDescent="0.7"/>
    <row r="987" ht="15.75" customHeight="1" x14ac:dyDescent="0.7"/>
    <row r="988" ht="15.75" customHeight="1" x14ac:dyDescent="0.7"/>
    <row r="989" ht="15.75" customHeight="1" x14ac:dyDescent="0.7"/>
    <row r="990" ht="15.75" customHeight="1" x14ac:dyDescent="0.7"/>
    <row r="991" ht="15.75" customHeight="1" x14ac:dyDescent="0.7"/>
    <row r="992" ht="15.75" customHeight="1" x14ac:dyDescent="0.7"/>
    <row r="993" ht="15.75" customHeight="1" x14ac:dyDescent="0.7"/>
    <row r="994" ht="15.75" customHeight="1" x14ac:dyDescent="0.7"/>
    <row r="995" ht="15.75" customHeight="1" x14ac:dyDescent="0.7"/>
    <row r="996" ht="15.75" customHeight="1" x14ac:dyDescent="0.7"/>
    <row r="997" ht="15.75" customHeight="1" x14ac:dyDescent="0.7"/>
    <row r="998" ht="15.75" customHeight="1" x14ac:dyDescent="0.7"/>
    <row r="999" ht="15.75" customHeight="1" x14ac:dyDescent="0.7"/>
    <row r="1000" ht="15.75" customHeight="1" x14ac:dyDescent="0.7"/>
  </sheetData>
  <autoFilter ref="A2:AD36">
    <filterColumn colId="24">
      <filters>
        <filter val="ASİL"/>
      </filters>
    </filterColumn>
  </autoFilter>
  <mergeCells count="1">
    <mergeCell ref="B1:AD1"/>
  </mergeCells>
  <pageMargins left="0.7" right="0.7" top="0.75" bottom="0.75" header="0" footer="0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AD1000"/>
  <sheetViews>
    <sheetView tabSelected="1" workbookViewId="0">
      <pane ySplit="2" topLeftCell="A12" activePane="bottomLeft" state="frozen"/>
      <selection pane="bottomLeft" activeCell="A17" sqref="A17:XFD17"/>
    </sheetView>
  </sheetViews>
  <sheetFormatPr defaultColWidth="10.08203125" defaultRowHeight="15" customHeight="1" x14ac:dyDescent="0.7"/>
  <cols>
    <col min="1" max="1" width="16.20703125" customWidth="1"/>
    <col min="2" max="2" width="8.58203125" customWidth="1"/>
    <col min="3" max="3" width="47.9140625" customWidth="1"/>
    <col min="4" max="4" width="7.5" customWidth="1"/>
    <col min="5" max="5" width="29.58203125" customWidth="1"/>
    <col min="6" max="6" width="5.58203125" customWidth="1"/>
    <col min="7" max="7" width="5.20703125" customWidth="1"/>
    <col min="8" max="8" width="5.08203125" customWidth="1"/>
    <col min="9" max="9" width="4.08203125" customWidth="1"/>
    <col min="10" max="10" width="5.08203125" customWidth="1"/>
    <col min="11" max="11" width="4.20703125" customWidth="1"/>
    <col min="12" max="12" width="4.70703125" customWidth="1"/>
    <col min="13" max="13" width="4.5" customWidth="1"/>
    <col min="14" max="14" width="4.4140625" customWidth="1"/>
    <col min="15" max="15" width="3.9140625" customWidth="1"/>
    <col min="16" max="16" width="4.70703125" customWidth="1"/>
    <col min="17" max="18" width="4.5" customWidth="1"/>
    <col min="19" max="19" width="3.70703125" customWidth="1"/>
    <col min="20" max="20" width="4.20703125" customWidth="1"/>
    <col min="21" max="22" width="4.70703125" customWidth="1"/>
    <col min="23" max="23" width="4.58203125" customWidth="1"/>
    <col min="24" max="24" width="4.20703125" customWidth="1"/>
    <col min="25" max="25" width="7" customWidth="1"/>
    <col min="26" max="26" width="4.58203125" customWidth="1"/>
    <col min="27" max="27" width="7.5" customWidth="1"/>
    <col min="28" max="29" width="7" customWidth="1"/>
    <col min="30" max="30" width="8.9140625" customWidth="1"/>
  </cols>
  <sheetData>
    <row r="1" spans="1:30" ht="37.5" customHeight="1" x14ac:dyDescent="0.95">
      <c r="A1" s="44" t="s">
        <v>286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6"/>
      <c r="Q1" s="24"/>
      <c r="R1" s="24"/>
      <c r="S1" s="24"/>
      <c r="T1" s="24"/>
      <c r="U1" s="24"/>
      <c r="V1" s="24"/>
      <c r="W1" s="25"/>
      <c r="X1" s="25"/>
      <c r="Y1" s="26"/>
      <c r="Z1" s="24"/>
      <c r="AA1" s="27"/>
      <c r="AB1" s="27"/>
      <c r="AC1" s="27"/>
      <c r="AD1" s="27"/>
    </row>
    <row r="2" spans="1:30" ht="49.5" customHeight="1" x14ac:dyDescent="0.7">
      <c r="A2" s="28" t="s">
        <v>0</v>
      </c>
      <c r="B2" s="21" t="s">
        <v>1</v>
      </c>
      <c r="C2" s="21" t="s">
        <v>2</v>
      </c>
      <c r="D2" s="21" t="s">
        <v>3</v>
      </c>
      <c r="E2" s="21" t="s">
        <v>4</v>
      </c>
      <c r="F2" s="29" t="s">
        <v>5</v>
      </c>
      <c r="G2" s="29" t="s">
        <v>6</v>
      </c>
      <c r="H2" s="29" t="s">
        <v>7</v>
      </c>
      <c r="I2" s="29" t="s">
        <v>8</v>
      </c>
      <c r="J2" s="29" t="s">
        <v>9</v>
      </c>
      <c r="K2" s="29" t="s">
        <v>10</v>
      </c>
      <c r="L2" s="29" t="s">
        <v>11</v>
      </c>
      <c r="M2" s="29" t="s">
        <v>12</v>
      </c>
      <c r="N2" s="29" t="s">
        <v>13</v>
      </c>
      <c r="O2" s="29" t="s">
        <v>14</v>
      </c>
      <c r="P2" s="29" t="s">
        <v>15</v>
      </c>
      <c r="Q2" s="29" t="s">
        <v>16</v>
      </c>
      <c r="R2" s="29" t="s">
        <v>17</v>
      </c>
      <c r="S2" s="29" t="s">
        <v>18</v>
      </c>
      <c r="T2" s="29" t="s">
        <v>19</v>
      </c>
      <c r="U2" s="29" t="s">
        <v>20</v>
      </c>
      <c r="V2" s="29" t="s">
        <v>21</v>
      </c>
      <c r="W2" s="30" t="s">
        <v>22</v>
      </c>
      <c r="X2" s="30" t="s">
        <v>23</v>
      </c>
      <c r="Y2" s="31" t="s">
        <v>24</v>
      </c>
      <c r="Z2" s="32" t="s">
        <v>25</v>
      </c>
      <c r="AA2" s="33" t="s">
        <v>26</v>
      </c>
      <c r="AB2" s="33" t="s">
        <v>27</v>
      </c>
      <c r="AC2" s="33" t="s">
        <v>28</v>
      </c>
      <c r="AD2" s="33" t="s">
        <v>29</v>
      </c>
    </row>
    <row r="3" spans="1:30" ht="18.3" x14ac:dyDescent="0.7">
      <c r="A3" s="34" t="s">
        <v>145</v>
      </c>
      <c r="B3" s="34" t="s">
        <v>146</v>
      </c>
      <c r="C3" s="34" t="s">
        <v>147</v>
      </c>
      <c r="D3" s="34" t="s">
        <v>33</v>
      </c>
      <c r="E3" s="34" t="s">
        <v>98</v>
      </c>
      <c r="F3" s="35">
        <f t="shared" ref="F3:F60" si="0">20</f>
        <v>20</v>
      </c>
      <c r="G3" s="35"/>
      <c r="H3" s="35"/>
      <c r="I3" s="35"/>
      <c r="J3" s="35"/>
      <c r="K3" s="35"/>
      <c r="L3" s="35"/>
      <c r="M3" s="35">
        <f t="shared" ref="M3:M7" si="1">5</f>
        <v>5</v>
      </c>
      <c r="N3" s="35"/>
      <c r="O3" s="35"/>
      <c r="P3" s="35">
        <f>10</f>
        <v>10</v>
      </c>
      <c r="Q3" s="35"/>
      <c r="R3" s="35"/>
      <c r="S3" s="35"/>
      <c r="T3" s="35"/>
      <c r="U3" s="35">
        <f>4.7</f>
        <v>4.7</v>
      </c>
      <c r="V3" s="35">
        <f t="shared" ref="V3:V5" si="2">10</f>
        <v>10</v>
      </c>
      <c r="W3" s="36" t="s">
        <v>35</v>
      </c>
      <c r="X3" s="36" t="s">
        <v>35</v>
      </c>
      <c r="Y3" s="37" t="s">
        <v>48</v>
      </c>
      <c r="Z3" s="35">
        <v>49.7</v>
      </c>
      <c r="AA3" s="38">
        <v>119</v>
      </c>
      <c r="AB3" s="38">
        <v>275</v>
      </c>
      <c r="AC3" s="38">
        <v>476</v>
      </c>
      <c r="AD3" s="38">
        <f t="shared" ref="AD3:AD75" si="3">SUM(AB3:AC3)</f>
        <v>751</v>
      </c>
    </row>
    <row r="4" spans="1:30" ht="18.3" x14ac:dyDescent="0.7">
      <c r="A4" s="34" t="s">
        <v>148</v>
      </c>
      <c r="B4" s="34" t="s">
        <v>146</v>
      </c>
      <c r="C4" s="34" t="s">
        <v>149</v>
      </c>
      <c r="D4" s="34" t="s">
        <v>108</v>
      </c>
      <c r="E4" s="34" t="s">
        <v>105</v>
      </c>
      <c r="F4" s="35">
        <f t="shared" si="0"/>
        <v>20</v>
      </c>
      <c r="G4" s="35"/>
      <c r="H4" s="35"/>
      <c r="I4" s="35"/>
      <c r="J4" s="35"/>
      <c r="K4" s="35"/>
      <c r="L4" s="35"/>
      <c r="M4" s="35">
        <f t="shared" si="1"/>
        <v>5</v>
      </c>
      <c r="N4" s="35">
        <f>5</f>
        <v>5</v>
      </c>
      <c r="O4" s="35">
        <f t="shared" ref="O4:O6" si="4">1</f>
        <v>1</v>
      </c>
      <c r="P4" s="35"/>
      <c r="Q4" s="35"/>
      <c r="R4" s="35"/>
      <c r="S4" s="35"/>
      <c r="T4" s="35"/>
      <c r="U4" s="35">
        <f>4.6</f>
        <v>4.5999999999999996</v>
      </c>
      <c r="V4" s="35">
        <f t="shared" si="2"/>
        <v>10</v>
      </c>
      <c r="W4" s="36" t="s">
        <v>35</v>
      </c>
      <c r="X4" s="36" t="s">
        <v>35</v>
      </c>
      <c r="Y4" s="37" t="s">
        <v>48</v>
      </c>
      <c r="Z4" s="35">
        <v>45.6</v>
      </c>
      <c r="AA4" s="38">
        <v>136</v>
      </c>
      <c r="AB4" s="38">
        <v>275</v>
      </c>
      <c r="AC4" s="38">
        <f>AA4*4</f>
        <v>544</v>
      </c>
      <c r="AD4" s="38">
        <f t="shared" si="3"/>
        <v>819</v>
      </c>
    </row>
    <row r="5" spans="1:30" ht="18.3" x14ac:dyDescent="0.7">
      <c r="A5" s="34" t="s">
        <v>150</v>
      </c>
      <c r="B5" s="34" t="s">
        <v>146</v>
      </c>
      <c r="C5" s="34" t="s">
        <v>151</v>
      </c>
      <c r="D5" s="34" t="s">
        <v>115</v>
      </c>
      <c r="E5" s="34" t="s">
        <v>152</v>
      </c>
      <c r="F5" s="35">
        <f t="shared" si="0"/>
        <v>20</v>
      </c>
      <c r="G5" s="35"/>
      <c r="H5" s="35"/>
      <c r="I5" s="35"/>
      <c r="J5" s="35"/>
      <c r="K5" s="35"/>
      <c r="L5" s="35"/>
      <c r="M5" s="35">
        <f t="shared" si="1"/>
        <v>5</v>
      </c>
      <c r="N5" s="35"/>
      <c r="O5" s="35">
        <f t="shared" si="4"/>
        <v>1</v>
      </c>
      <c r="P5" s="35"/>
      <c r="Q5" s="35"/>
      <c r="R5" s="35"/>
      <c r="S5" s="35"/>
      <c r="T5" s="35"/>
      <c r="U5" s="35">
        <v>4.05</v>
      </c>
      <c r="V5" s="35">
        <f t="shared" si="2"/>
        <v>10</v>
      </c>
      <c r="W5" s="36" t="s">
        <v>35</v>
      </c>
      <c r="X5" s="36" t="s">
        <v>35</v>
      </c>
      <c r="Y5" s="37" t="s">
        <v>36</v>
      </c>
      <c r="Z5" s="35">
        <v>40.049999999999997</v>
      </c>
      <c r="AA5" s="38">
        <v>136</v>
      </c>
      <c r="AB5" s="38">
        <v>275</v>
      </c>
      <c r="AC5" s="38">
        <v>544</v>
      </c>
      <c r="AD5" s="38">
        <f t="shared" si="3"/>
        <v>819</v>
      </c>
    </row>
    <row r="6" spans="1:30" ht="18.3" x14ac:dyDescent="0.7">
      <c r="A6" s="34" t="s">
        <v>153</v>
      </c>
      <c r="B6" s="34" t="s">
        <v>146</v>
      </c>
      <c r="C6" s="34" t="s">
        <v>154</v>
      </c>
      <c r="D6" s="34" t="s">
        <v>155</v>
      </c>
      <c r="E6" s="34" t="s">
        <v>156</v>
      </c>
      <c r="F6" s="35">
        <f t="shared" si="0"/>
        <v>20</v>
      </c>
      <c r="G6" s="35"/>
      <c r="H6" s="35"/>
      <c r="I6" s="35"/>
      <c r="J6" s="35"/>
      <c r="K6" s="35"/>
      <c r="L6" s="35"/>
      <c r="M6" s="35">
        <f t="shared" si="1"/>
        <v>5</v>
      </c>
      <c r="N6" s="35">
        <f t="shared" ref="N6:N7" si="5">5</f>
        <v>5</v>
      </c>
      <c r="O6" s="35">
        <f t="shared" si="4"/>
        <v>1</v>
      </c>
      <c r="P6" s="35"/>
      <c r="Q6" s="35"/>
      <c r="R6" s="35"/>
      <c r="S6" s="35"/>
      <c r="T6" s="35"/>
      <c r="U6" s="35"/>
      <c r="V6" s="35">
        <f t="shared" ref="V6:V7" si="6">8</f>
        <v>8</v>
      </c>
      <c r="W6" s="36" t="s">
        <v>35</v>
      </c>
      <c r="X6" s="36" t="s">
        <v>35</v>
      </c>
      <c r="Y6" s="37" t="s">
        <v>36</v>
      </c>
      <c r="Z6" s="35">
        <v>39</v>
      </c>
      <c r="AA6" s="38">
        <v>153</v>
      </c>
      <c r="AB6" s="38">
        <v>360</v>
      </c>
      <c r="AC6" s="38">
        <f t="shared" ref="AC6:AC7" si="7">AA6*4</f>
        <v>612</v>
      </c>
      <c r="AD6" s="38">
        <f t="shared" si="3"/>
        <v>972</v>
      </c>
    </row>
    <row r="7" spans="1:30" ht="18.3" x14ac:dyDescent="0.7">
      <c r="A7" s="34" t="s">
        <v>157</v>
      </c>
      <c r="B7" s="34" t="s">
        <v>146</v>
      </c>
      <c r="C7" s="34" t="s">
        <v>154</v>
      </c>
      <c r="D7" s="34" t="s">
        <v>155</v>
      </c>
      <c r="E7" s="34" t="s">
        <v>156</v>
      </c>
      <c r="F7" s="35">
        <f t="shared" si="0"/>
        <v>20</v>
      </c>
      <c r="G7" s="35"/>
      <c r="H7" s="35"/>
      <c r="I7" s="35"/>
      <c r="J7" s="35"/>
      <c r="K7" s="35"/>
      <c r="L7" s="35"/>
      <c r="M7" s="35">
        <f t="shared" si="1"/>
        <v>5</v>
      </c>
      <c r="N7" s="35">
        <f t="shared" si="5"/>
        <v>5</v>
      </c>
      <c r="O7" s="35"/>
      <c r="P7" s="35"/>
      <c r="Q7" s="35"/>
      <c r="R7" s="35"/>
      <c r="S7" s="35"/>
      <c r="T7" s="35"/>
      <c r="U7" s="35"/>
      <c r="V7" s="35">
        <f t="shared" si="6"/>
        <v>8</v>
      </c>
      <c r="W7" s="36" t="s">
        <v>35</v>
      </c>
      <c r="X7" s="36" t="s">
        <v>35</v>
      </c>
      <c r="Y7" s="37" t="s">
        <v>36</v>
      </c>
      <c r="Z7" s="35">
        <v>38</v>
      </c>
      <c r="AA7" s="38">
        <v>153</v>
      </c>
      <c r="AB7" s="38">
        <v>360</v>
      </c>
      <c r="AC7" s="38">
        <f t="shared" si="7"/>
        <v>612</v>
      </c>
      <c r="AD7" s="38">
        <f t="shared" si="3"/>
        <v>972</v>
      </c>
    </row>
    <row r="8" spans="1:30" ht="18.3" x14ac:dyDescent="0.7">
      <c r="A8" s="34" t="s">
        <v>158</v>
      </c>
      <c r="B8" s="34" t="s">
        <v>146</v>
      </c>
      <c r="C8" s="34" t="s">
        <v>159</v>
      </c>
      <c r="D8" s="34" t="s">
        <v>63</v>
      </c>
      <c r="E8" s="34" t="s">
        <v>160</v>
      </c>
      <c r="F8" s="35">
        <f t="shared" si="0"/>
        <v>20</v>
      </c>
      <c r="G8" s="35"/>
      <c r="H8" s="35"/>
      <c r="I8" s="35"/>
      <c r="J8" s="35"/>
      <c r="K8" s="35"/>
      <c r="L8" s="35"/>
      <c r="M8" s="35">
        <v>5</v>
      </c>
      <c r="N8" s="35">
        <v>5</v>
      </c>
      <c r="O8" s="35"/>
      <c r="P8" s="35"/>
      <c r="Q8" s="35"/>
      <c r="R8" s="35"/>
      <c r="S8" s="35"/>
      <c r="T8" s="35"/>
      <c r="U8" s="35"/>
      <c r="V8" s="35">
        <v>6</v>
      </c>
      <c r="W8" s="36" t="s">
        <v>35</v>
      </c>
      <c r="X8" s="36" t="s">
        <v>35</v>
      </c>
      <c r="Y8" s="37" t="s">
        <v>36</v>
      </c>
      <c r="Z8" s="35">
        <v>36</v>
      </c>
      <c r="AA8" s="38">
        <v>136</v>
      </c>
      <c r="AB8" s="38">
        <v>360</v>
      </c>
      <c r="AC8" s="38">
        <v>544</v>
      </c>
      <c r="AD8" s="38">
        <f t="shared" si="3"/>
        <v>904</v>
      </c>
    </row>
    <row r="9" spans="1:30" ht="18.3" x14ac:dyDescent="0.7">
      <c r="A9" s="34" t="s">
        <v>161</v>
      </c>
      <c r="B9" s="34" t="s">
        <v>146</v>
      </c>
      <c r="C9" s="34" t="s">
        <v>162</v>
      </c>
      <c r="D9" s="34" t="s">
        <v>163</v>
      </c>
      <c r="E9" s="34" t="s">
        <v>74</v>
      </c>
      <c r="F9" s="35">
        <f t="shared" si="0"/>
        <v>20</v>
      </c>
      <c r="G9" s="35"/>
      <c r="H9" s="35"/>
      <c r="I9" s="35"/>
      <c r="J9" s="35"/>
      <c r="K9" s="35"/>
      <c r="L9" s="35"/>
      <c r="M9" s="35">
        <f t="shared" ref="M9:N9" si="8">5</f>
        <v>5</v>
      </c>
      <c r="N9" s="35">
        <f t="shared" si="8"/>
        <v>5</v>
      </c>
      <c r="O9" s="35"/>
      <c r="P9" s="35"/>
      <c r="Q9" s="35"/>
      <c r="R9" s="35"/>
      <c r="S9" s="35"/>
      <c r="T9" s="35"/>
      <c r="U9" s="35">
        <f>4.65</f>
        <v>4.6500000000000004</v>
      </c>
      <c r="V9" s="35">
        <f>1</f>
        <v>1</v>
      </c>
      <c r="W9" s="36" t="s">
        <v>35</v>
      </c>
      <c r="X9" s="36" t="s">
        <v>35</v>
      </c>
      <c r="Y9" s="37" t="s">
        <v>36</v>
      </c>
      <c r="Z9" s="35">
        <v>35.65</v>
      </c>
      <c r="AA9" s="38">
        <v>136</v>
      </c>
      <c r="AB9" s="38">
        <v>360</v>
      </c>
      <c r="AC9" s="38">
        <v>544</v>
      </c>
      <c r="AD9" s="38">
        <f t="shared" si="3"/>
        <v>904</v>
      </c>
    </row>
    <row r="10" spans="1:30" ht="18.3" x14ac:dyDescent="0.7">
      <c r="A10" s="34" t="s">
        <v>164</v>
      </c>
      <c r="B10" s="34" t="s">
        <v>146</v>
      </c>
      <c r="C10" s="34" t="s">
        <v>165</v>
      </c>
      <c r="D10" s="34" t="s">
        <v>101</v>
      </c>
      <c r="E10" s="34" t="s">
        <v>166</v>
      </c>
      <c r="F10" s="35">
        <f t="shared" si="0"/>
        <v>20</v>
      </c>
      <c r="G10" s="35"/>
      <c r="H10" s="35"/>
      <c r="I10" s="35"/>
      <c r="J10" s="35"/>
      <c r="K10" s="35"/>
      <c r="L10" s="35"/>
      <c r="M10" s="35">
        <f t="shared" ref="M10:M15" si="9">5</f>
        <v>5</v>
      </c>
      <c r="N10" s="35"/>
      <c r="O10" s="35"/>
      <c r="P10" s="35"/>
      <c r="Q10" s="35"/>
      <c r="R10" s="35"/>
      <c r="S10" s="35"/>
      <c r="T10" s="35"/>
      <c r="U10" s="35">
        <f>4.15</f>
        <v>4.1500000000000004</v>
      </c>
      <c r="V10" s="35">
        <f>6</f>
        <v>6</v>
      </c>
      <c r="W10" s="36" t="s">
        <v>35</v>
      </c>
      <c r="X10" s="36" t="s">
        <v>35</v>
      </c>
      <c r="Y10" s="37" t="s">
        <v>36</v>
      </c>
      <c r="Z10" s="35">
        <v>35.15</v>
      </c>
      <c r="AA10" s="38">
        <v>119</v>
      </c>
      <c r="AB10" s="38">
        <v>275</v>
      </c>
      <c r="AC10" s="38">
        <f t="shared" ref="AC10:AC11" si="10">AA10*4</f>
        <v>476</v>
      </c>
      <c r="AD10" s="38">
        <f t="shared" si="3"/>
        <v>751</v>
      </c>
    </row>
    <row r="11" spans="1:30" ht="18.3" x14ac:dyDescent="0.7">
      <c r="A11" s="34" t="s">
        <v>167</v>
      </c>
      <c r="B11" s="34" t="s">
        <v>146</v>
      </c>
      <c r="C11" s="34" t="s">
        <v>168</v>
      </c>
      <c r="D11" s="34" t="s">
        <v>169</v>
      </c>
      <c r="E11" s="34" t="s">
        <v>170</v>
      </c>
      <c r="F11" s="35">
        <f t="shared" si="0"/>
        <v>20</v>
      </c>
      <c r="G11" s="35"/>
      <c r="H11" s="35"/>
      <c r="I11" s="35"/>
      <c r="J11" s="35"/>
      <c r="K11" s="35"/>
      <c r="L11" s="35"/>
      <c r="M11" s="35">
        <f t="shared" si="9"/>
        <v>5</v>
      </c>
      <c r="N11" s="35">
        <f>5</f>
        <v>5</v>
      </c>
      <c r="O11" s="35">
        <f>1</f>
        <v>1</v>
      </c>
      <c r="P11" s="35"/>
      <c r="Q11" s="35"/>
      <c r="R11" s="35"/>
      <c r="S11" s="35"/>
      <c r="T11" s="35"/>
      <c r="U11" s="35"/>
      <c r="V11" s="35">
        <f>4</f>
        <v>4</v>
      </c>
      <c r="W11" s="36" t="s">
        <v>35</v>
      </c>
      <c r="X11" s="36" t="s">
        <v>35</v>
      </c>
      <c r="Y11" s="37" t="s">
        <v>36</v>
      </c>
      <c r="Z11" s="35">
        <v>35</v>
      </c>
      <c r="AA11" s="38">
        <v>153</v>
      </c>
      <c r="AB11" s="38">
        <v>360</v>
      </c>
      <c r="AC11" s="38">
        <f t="shared" si="10"/>
        <v>612</v>
      </c>
      <c r="AD11" s="38">
        <f t="shared" si="3"/>
        <v>972</v>
      </c>
    </row>
    <row r="12" spans="1:30" ht="18.3" x14ac:dyDescent="0.7">
      <c r="A12" s="34" t="s">
        <v>171</v>
      </c>
      <c r="B12" s="34" t="s">
        <v>146</v>
      </c>
      <c r="C12" s="34" t="s">
        <v>172</v>
      </c>
      <c r="D12" s="34" t="s">
        <v>115</v>
      </c>
      <c r="E12" s="34" t="s">
        <v>34</v>
      </c>
      <c r="F12" s="35">
        <f t="shared" si="0"/>
        <v>20</v>
      </c>
      <c r="G12" s="35"/>
      <c r="H12" s="35"/>
      <c r="I12" s="35"/>
      <c r="J12" s="35"/>
      <c r="K12" s="35"/>
      <c r="L12" s="35"/>
      <c r="M12" s="35">
        <f t="shared" si="9"/>
        <v>5</v>
      </c>
      <c r="N12" s="35"/>
      <c r="O12" s="35"/>
      <c r="P12" s="35"/>
      <c r="Q12" s="35"/>
      <c r="R12" s="35"/>
      <c r="S12" s="35"/>
      <c r="T12" s="35"/>
      <c r="U12" s="35">
        <f>4</f>
        <v>4</v>
      </c>
      <c r="V12" s="35">
        <f>6</f>
        <v>6</v>
      </c>
      <c r="W12" s="36" t="s">
        <v>35</v>
      </c>
      <c r="X12" s="36" t="s">
        <v>35</v>
      </c>
      <c r="Y12" s="37" t="s">
        <v>36</v>
      </c>
      <c r="Z12" s="35">
        <v>35</v>
      </c>
      <c r="AA12" s="38">
        <v>136</v>
      </c>
      <c r="AB12" s="38">
        <v>275</v>
      </c>
      <c r="AC12" s="38">
        <v>544</v>
      </c>
      <c r="AD12" s="38">
        <f t="shared" si="3"/>
        <v>819</v>
      </c>
    </row>
    <row r="13" spans="1:30" ht="18.3" x14ac:dyDescent="0.7">
      <c r="A13" s="34" t="s">
        <v>173</v>
      </c>
      <c r="B13" s="34" t="s">
        <v>146</v>
      </c>
      <c r="C13" s="34" t="s">
        <v>86</v>
      </c>
      <c r="D13" s="34" t="s">
        <v>63</v>
      </c>
      <c r="E13" s="34" t="s">
        <v>174</v>
      </c>
      <c r="F13" s="35">
        <f t="shared" si="0"/>
        <v>20</v>
      </c>
      <c r="G13" s="35"/>
      <c r="H13" s="35"/>
      <c r="I13" s="35"/>
      <c r="J13" s="35"/>
      <c r="K13" s="35"/>
      <c r="L13" s="35"/>
      <c r="M13" s="35">
        <f t="shared" si="9"/>
        <v>5</v>
      </c>
      <c r="N13" s="35"/>
      <c r="O13" s="35">
        <f t="shared" ref="O13:O14" si="11">1</f>
        <v>1</v>
      </c>
      <c r="P13" s="35"/>
      <c r="Q13" s="35"/>
      <c r="R13" s="35"/>
      <c r="S13" s="35"/>
      <c r="T13" s="35"/>
      <c r="U13" s="35"/>
      <c r="V13" s="35">
        <f t="shared" ref="V13:V14" si="12">8</f>
        <v>8</v>
      </c>
      <c r="W13" s="36" t="s">
        <v>35</v>
      </c>
      <c r="X13" s="36" t="s">
        <v>35</v>
      </c>
      <c r="Y13" s="37" t="s">
        <v>36</v>
      </c>
      <c r="Z13" s="35">
        <v>34</v>
      </c>
      <c r="AA13" s="38">
        <v>136</v>
      </c>
      <c r="AB13" s="38">
        <v>360</v>
      </c>
      <c r="AC13" s="38">
        <v>544</v>
      </c>
      <c r="AD13" s="38">
        <f t="shared" si="3"/>
        <v>904</v>
      </c>
    </row>
    <row r="14" spans="1:30" ht="18.3" x14ac:dyDescent="0.7">
      <c r="A14" s="34" t="s">
        <v>175</v>
      </c>
      <c r="B14" s="34" t="s">
        <v>146</v>
      </c>
      <c r="C14" s="34" t="s">
        <v>176</v>
      </c>
      <c r="D14" s="34" t="s">
        <v>115</v>
      </c>
      <c r="E14" s="34" t="s">
        <v>177</v>
      </c>
      <c r="F14" s="35">
        <f t="shared" si="0"/>
        <v>20</v>
      </c>
      <c r="G14" s="35"/>
      <c r="H14" s="35"/>
      <c r="I14" s="35"/>
      <c r="J14" s="35"/>
      <c r="K14" s="35"/>
      <c r="L14" s="35"/>
      <c r="M14" s="35">
        <f t="shared" si="9"/>
        <v>5</v>
      </c>
      <c r="N14" s="35"/>
      <c r="O14" s="35">
        <f t="shared" si="11"/>
        <v>1</v>
      </c>
      <c r="P14" s="35"/>
      <c r="Q14" s="35"/>
      <c r="R14" s="35"/>
      <c r="S14" s="35"/>
      <c r="T14" s="35"/>
      <c r="U14" s="35"/>
      <c r="V14" s="35">
        <f t="shared" si="12"/>
        <v>8</v>
      </c>
      <c r="W14" s="36" t="s">
        <v>35</v>
      </c>
      <c r="X14" s="36" t="s">
        <v>35</v>
      </c>
      <c r="Y14" s="37" t="s">
        <v>36</v>
      </c>
      <c r="Z14" s="35">
        <v>34</v>
      </c>
      <c r="AA14" s="38">
        <v>136</v>
      </c>
      <c r="AB14" s="38">
        <v>275</v>
      </c>
      <c r="AC14" s="38">
        <v>544</v>
      </c>
      <c r="AD14" s="38">
        <f t="shared" si="3"/>
        <v>819</v>
      </c>
    </row>
    <row r="15" spans="1:30" ht="18.3" x14ac:dyDescent="0.7">
      <c r="A15" s="34" t="s">
        <v>178</v>
      </c>
      <c r="B15" s="34" t="s">
        <v>146</v>
      </c>
      <c r="C15" s="34" t="s">
        <v>69</v>
      </c>
      <c r="D15" s="34" t="s">
        <v>70</v>
      </c>
      <c r="E15" s="34" t="s">
        <v>179</v>
      </c>
      <c r="F15" s="35">
        <f t="shared" si="0"/>
        <v>20</v>
      </c>
      <c r="G15" s="35"/>
      <c r="H15" s="35"/>
      <c r="I15" s="35"/>
      <c r="J15" s="35"/>
      <c r="K15" s="35"/>
      <c r="L15" s="35"/>
      <c r="M15" s="35">
        <f t="shared" si="9"/>
        <v>5</v>
      </c>
      <c r="N15" s="35">
        <f>5</f>
        <v>5</v>
      </c>
      <c r="O15" s="35"/>
      <c r="P15" s="35"/>
      <c r="Q15" s="35"/>
      <c r="R15" s="35"/>
      <c r="S15" s="35"/>
      <c r="T15" s="35"/>
      <c r="U15" s="35"/>
      <c r="V15" s="35">
        <f>4</f>
        <v>4</v>
      </c>
      <c r="W15" s="36" t="s">
        <v>35</v>
      </c>
      <c r="X15" s="36" t="s">
        <v>35</v>
      </c>
      <c r="Y15" s="37" t="s">
        <v>36</v>
      </c>
      <c r="Z15" s="35">
        <v>34</v>
      </c>
      <c r="AA15" s="38">
        <v>119</v>
      </c>
      <c r="AB15" s="38">
        <v>275</v>
      </c>
      <c r="AC15" s="38">
        <v>476</v>
      </c>
      <c r="AD15" s="38">
        <f t="shared" si="3"/>
        <v>751</v>
      </c>
    </row>
    <row r="16" spans="1:30" ht="18.3" x14ac:dyDescent="0.7">
      <c r="A16" s="34" t="s">
        <v>180</v>
      </c>
      <c r="B16" s="34" t="s">
        <v>146</v>
      </c>
      <c r="C16" s="34" t="s">
        <v>181</v>
      </c>
      <c r="D16" s="34" t="s">
        <v>115</v>
      </c>
      <c r="E16" s="34" t="s">
        <v>98</v>
      </c>
      <c r="F16" s="35">
        <f t="shared" si="0"/>
        <v>20</v>
      </c>
      <c r="G16" s="35"/>
      <c r="H16" s="35"/>
      <c r="I16" s="35">
        <v>-7</v>
      </c>
      <c r="J16" s="35"/>
      <c r="K16" s="35"/>
      <c r="L16" s="35"/>
      <c r="M16" s="35"/>
      <c r="N16" s="35">
        <v>5</v>
      </c>
      <c r="O16" s="35">
        <v>1</v>
      </c>
      <c r="P16" s="35"/>
      <c r="Q16" s="35"/>
      <c r="R16" s="35"/>
      <c r="S16" s="35"/>
      <c r="T16" s="35"/>
      <c r="U16" s="35">
        <f>4.75</f>
        <v>4.75</v>
      </c>
      <c r="V16" s="35">
        <f>10</f>
        <v>10</v>
      </c>
      <c r="W16" s="36" t="s">
        <v>35</v>
      </c>
      <c r="X16" s="36" t="s">
        <v>35</v>
      </c>
      <c r="Y16" s="37" t="s">
        <v>48</v>
      </c>
      <c r="Z16" s="35">
        <v>33.75</v>
      </c>
      <c r="AA16" s="38">
        <v>136</v>
      </c>
      <c r="AB16" s="38">
        <v>275</v>
      </c>
      <c r="AC16" s="38">
        <v>544</v>
      </c>
      <c r="AD16" s="38">
        <f t="shared" si="3"/>
        <v>819</v>
      </c>
    </row>
    <row r="17" spans="1:30" ht="18.3" x14ac:dyDescent="0.7">
      <c r="A17" s="34" t="s">
        <v>182</v>
      </c>
      <c r="B17" s="34" t="s">
        <v>146</v>
      </c>
      <c r="C17" s="34" t="s">
        <v>82</v>
      </c>
      <c r="D17" s="34" t="s">
        <v>83</v>
      </c>
      <c r="E17" s="34" t="s">
        <v>183</v>
      </c>
      <c r="F17" s="35">
        <f t="shared" si="0"/>
        <v>20</v>
      </c>
      <c r="G17" s="35"/>
      <c r="H17" s="35"/>
      <c r="I17" s="35"/>
      <c r="J17" s="35"/>
      <c r="K17" s="35"/>
      <c r="L17" s="35"/>
      <c r="M17" s="35">
        <f t="shared" ref="M17:M19" si="13">5</f>
        <v>5</v>
      </c>
      <c r="N17" s="35"/>
      <c r="O17" s="35"/>
      <c r="P17" s="35"/>
      <c r="Q17" s="35"/>
      <c r="R17" s="35"/>
      <c r="S17" s="35"/>
      <c r="T17" s="35"/>
      <c r="U17" s="35"/>
      <c r="V17" s="35">
        <f t="shared" ref="V17:V19" si="14">8</f>
        <v>8</v>
      </c>
      <c r="W17" s="36" t="s">
        <v>35</v>
      </c>
      <c r="X17" s="36" t="s">
        <v>35</v>
      </c>
      <c r="Y17" s="37" t="s">
        <v>36</v>
      </c>
      <c r="Z17" s="35">
        <v>33</v>
      </c>
      <c r="AA17" s="38">
        <v>119</v>
      </c>
      <c r="AB17" s="38">
        <v>275</v>
      </c>
      <c r="AC17" s="38">
        <v>476</v>
      </c>
      <c r="AD17" s="38">
        <f t="shared" si="3"/>
        <v>751</v>
      </c>
    </row>
    <row r="18" spans="1:30" ht="18.3" x14ac:dyDescent="0.7">
      <c r="A18" s="34" t="s">
        <v>184</v>
      </c>
      <c r="B18" s="34" t="s">
        <v>146</v>
      </c>
      <c r="C18" s="34" t="s">
        <v>185</v>
      </c>
      <c r="D18" s="34" t="s">
        <v>128</v>
      </c>
      <c r="E18" s="34" t="s">
        <v>166</v>
      </c>
      <c r="F18" s="35">
        <f t="shared" si="0"/>
        <v>20</v>
      </c>
      <c r="G18" s="35"/>
      <c r="H18" s="35"/>
      <c r="I18" s="35"/>
      <c r="J18" s="35"/>
      <c r="K18" s="35"/>
      <c r="L18" s="35"/>
      <c r="M18" s="35">
        <f t="shared" si="13"/>
        <v>5</v>
      </c>
      <c r="N18" s="35"/>
      <c r="O18" s="35"/>
      <c r="P18" s="35"/>
      <c r="Q18" s="35"/>
      <c r="R18" s="35"/>
      <c r="S18" s="35"/>
      <c r="T18" s="35"/>
      <c r="U18" s="35"/>
      <c r="V18" s="35">
        <f t="shared" si="14"/>
        <v>8</v>
      </c>
      <c r="W18" s="36" t="s">
        <v>35</v>
      </c>
      <c r="X18" s="36" t="s">
        <v>35</v>
      </c>
      <c r="Y18" s="36" t="s">
        <v>102</v>
      </c>
      <c r="Z18" s="35">
        <v>33</v>
      </c>
      <c r="AA18" s="38">
        <v>119</v>
      </c>
      <c r="AB18" s="38">
        <v>275</v>
      </c>
      <c r="AC18" s="38">
        <v>476</v>
      </c>
      <c r="AD18" s="38">
        <f t="shared" si="3"/>
        <v>751</v>
      </c>
    </row>
    <row r="19" spans="1:30" ht="18.3" x14ac:dyDescent="0.7">
      <c r="A19" s="34" t="s">
        <v>186</v>
      </c>
      <c r="B19" s="34" t="s">
        <v>146</v>
      </c>
      <c r="C19" s="34" t="s">
        <v>187</v>
      </c>
      <c r="D19" s="34" t="s">
        <v>128</v>
      </c>
      <c r="E19" s="34" t="s">
        <v>55</v>
      </c>
      <c r="F19" s="35">
        <f t="shared" si="0"/>
        <v>20</v>
      </c>
      <c r="G19" s="35"/>
      <c r="H19" s="35"/>
      <c r="I19" s="35"/>
      <c r="J19" s="35"/>
      <c r="K19" s="35"/>
      <c r="L19" s="35"/>
      <c r="M19" s="35">
        <f t="shared" si="13"/>
        <v>5</v>
      </c>
      <c r="N19" s="35"/>
      <c r="O19" s="35"/>
      <c r="P19" s="35"/>
      <c r="Q19" s="35"/>
      <c r="R19" s="35"/>
      <c r="S19" s="35"/>
      <c r="T19" s="35"/>
      <c r="U19" s="35"/>
      <c r="V19" s="35">
        <f t="shared" si="14"/>
        <v>8</v>
      </c>
      <c r="W19" s="36" t="s">
        <v>35</v>
      </c>
      <c r="X19" s="36" t="s">
        <v>35</v>
      </c>
      <c r="Y19" s="36" t="s">
        <v>102</v>
      </c>
      <c r="Z19" s="35">
        <v>33</v>
      </c>
      <c r="AA19" s="38">
        <v>119</v>
      </c>
      <c r="AB19" s="38">
        <v>275</v>
      </c>
      <c r="AC19" s="38">
        <v>476</v>
      </c>
      <c r="AD19" s="38">
        <f t="shared" si="3"/>
        <v>751</v>
      </c>
    </row>
    <row r="20" spans="1:30" ht="18.3" x14ac:dyDescent="0.7">
      <c r="A20" s="34" t="s">
        <v>188</v>
      </c>
      <c r="B20" s="34" t="s">
        <v>146</v>
      </c>
      <c r="C20" s="34" t="s">
        <v>78</v>
      </c>
      <c r="D20" s="34" t="s">
        <v>79</v>
      </c>
      <c r="E20" s="34" t="s">
        <v>189</v>
      </c>
      <c r="F20" s="35">
        <f t="shared" si="0"/>
        <v>20</v>
      </c>
      <c r="G20" s="35"/>
      <c r="H20" s="35"/>
      <c r="I20" s="35"/>
      <c r="J20" s="35"/>
      <c r="K20" s="35">
        <v>-3</v>
      </c>
      <c r="L20" s="35"/>
      <c r="M20" s="35"/>
      <c r="N20" s="35"/>
      <c r="O20" s="35">
        <v>1</v>
      </c>
      <c r="P20" s="35"/>
      <c r="Q20" s="35"/>
      <c r="R20" s="35"/>
      <c r="S20" s="35"/>
      <c r="T20" s="35"/>
      <c r="U20" s="35">
        <f>4.75</f>
        <v>4.75</v>
      </c>
      <c r="V20" s="35">
        <f>10</f>
        <v>10</v>
      </c>
      <c r="W20" s="36" t="s">
        <v>35</v>
      </c>
      <c r="X20" s="36" t="s">
        <v>35</v>
      </c>
      <c r="Y20" s="36" t="s">
        <v>102</v>
      </c>
      <c r="Z20" s="35">
        <v>32.75</v>
      </c>
      <c r="AA20" s="38">
        <v>136</v>
      </c>
      <c r="AB20" s="38">
        <v>530</v>
      </c>
      <c r="AC20" s="38">
        <v>544</v>
      </c>
      <c r="AD20" s="38">
        <f t="shared" si="3"/>
        <v>1074</v>
      </c>
    </row>
    <row r="21" spans="1:30" ht="18.3" x14ac:dyDescent="0.7">
      <c r="A21" s="34" t="s">
        <v>190</v>
      </c>
      <c r="B21" s="34" t="s">
        <v>146</v>
      </c>
      <c r="C21" s="34" t="s">
        <v>73</v>
      </c>
      <c r="D21" s="34" t="s">
        <v>58</v>
      </c>
      <c r="E21" s="34" t="s">
        <v>67</v>
      </c>
      <c r="F21" s="35">
        <f t="shared" si="0"/>
        <v>20</v>
      </c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>
        <f>4</f>
        <v>4</v>
      </c>
      <c r="V21" s="35">
        <f>8</f>
        <v>8</v>
      </c>
      <c r="W21" s="36" t="s">
        <v>35</v>
      </c>
      <c r="X21" s="36" t="s">
        <v>35</v>
      </c>
      <c r="Y21" s="36" t="s">
        <v>102</v>
      </c>
      <c r="Z21" s="35">
        <v>32</v>
      </c>
      <c r="AA21" s="38">
        <v>136</v>
      </c>
      <c r="AB21" s="38">
        <v>530</v>
      </c>
      <c r="AC21" s="38">
        <v>544</v>
      </c>
      <c r="AD21" s="38">
        <f t="shared" si="3"/>
        <v>1074</v>
      </c>
    </row>
    <row r="22" spans="1:30" ht="18.3" x14ac:dyDescent="0.7">
      <c r="A22" s="34" t="s">
        <v>191</v>
      </c>
      <c r="B22" s="34" t="s">
        <v>146</v>
      </c>
      <c r="C22" s="34" t="s">
        <v>104</v>
      </c>
      <c r="D22" s="34" t="s">
        <v>63</v>
      </c>
      <c r="E22" s="34" t="s">
        <v>144</v>
      </c>
      <c r="F22" s="35">
        <f t="shared" si="0"/>
        <v>20</v>
      </c>
      <c r="G22" s="35"/>
      <c r="H22" s="35"/>
      <c r="I22" s="35"/>
      <c r="J22" s="35"/>
      <c r="K22" s="35"/>
      <c r="L22" s="35"/>
      <c r="M22" s="35">
        <f>5</f>
        <v>5</v>
      </c>
      <c r="N22" s="35"/>
      <c r="O22" s="35">
        <f>1</f>
        <v>1</v>
      </c>
      <c r="P22" s="35"/>
      <c r="Q22" s="35"/>
      <c r="R22" s="35"/>
      <c r="S22" s="35"/>
      <c r="T22" s="35"/>
      <c r="U22" s="35"/>
      <c r="V22" s="35">
        <f>6</f>
        <v>6</v>
      </c>
      <c r="W22" s="36" t="s">
        <v>35</v>
      </c>
      <c r="X22" s="36" t="s">
        <v>35</v>
      </c>
      <c r="Y22" s="36" t="s">
        <v>102</v>
      </c>
      <c r="Z22" s="35">
        <v>32</v>
      </c>
      <c r="AA22" s="38">
        <v>136</v>
      </c>
      <c r="AB22" s="38">
        <v>360</v>
      </c>
      <c r="AC22" s="38">
        <v>544</v>
      </c>
      <c r="AD22" s="38">
        <f t="shared" si="3"/>
        <v>904</v>
      </c>
    </row>
    <row r="23" spans="1:30" ht="18.3" x14ac:dyDescent="0.7">
      <c r="A23" s="34" t="s">
        <v>192</v>
      </c>
      <c r="B23" s="34" t="s">
        <v>146</v>
      </c>
      <c r="C23" s="34" t="s">
        <v>193</v>
      </c>
      <c r="D23" s="34" t="s">
        <v>33</v>
      </c>
      <c r="E23" s="34" t="s">
        <v>98</v>
      </c>
      <c r="F23" s="35">
        <f t="shared" si="0"/>
        <v>20</v>
      </c>
      <c r="G23" s="35"/>
      <c r="H23" s="35"/>
      <c r="I23" s="35"/>
      <c r="J23" s="35"/>
      <c r="K23" s="35">
        <v>-3</v>
      </c>
      <c r="L23" s="35"/>
      <c r="M23" s="35"/>
      <c r="N23" s="35"/>
      <c r="O23" s="35"/>
      <c r="P23" s="35"/>
      <c r="Q23" s="35"/>
      <c r="R23" s="35"/>
      <c r="S23" s="35"/>
      <c r="T23" s="35"/>
      <c r="U23" s="35">
        <f>4.9</f>
        <v>4.9000000000000004</v>
      </c>
      <c r="V23" s="35">
        <f>10</f>
        <v>10</v>
      </c>
      <c r="W23" s="36"/>
      <c r="X23" s="36"/>
      <c r="Y23" s="36" t="s">
        <v>102</v>
      </c>
      <c r="Z23" s="35">
        <v>31.9</v>
      </c>
      <c r="AA23" s="38">
        <v>136</v>
      </c>
      <c r="AB23" s="38">
        <v>360</v>
      </c>
      <c r="AC23" s="38">
        <v>544</v>
      </c>
      <c r="AD23" s="38">
        <f t="shared" si="3"/>
        <v>904</v>
      </c>
    </row>
    <row r="24" spans="1:30" ht="18.3" x14ac:dyDescent="0.7">
      <c r="A24" s="34" t="s">
        <v>194</v>
      </c>
      <c r="B24" s="34" t="s">
        <v>146</v>
      </c>
      <c r="C24" s="34" t="s">
        <v>193</v>
      </c>
      <c r="D24" s="34" t="s">
        <v>33</v>
      </c>
      <c r="E24" s="34" t="s">
        <v>195</v>
      </c>
      <c r="F24" s="35">
        <f t="shared" si="0"/>
        <v>20</v>
      </c>
      <c r="G24" s="35"/>
      <c r="H24" s="35"/>
      <c r="I24" s="35"/>
      <c r="J24" s="35"/>
      <c r="K24" s="35"/>
      <c r="L24" s="35"/>
      <c r="M24" s="35">
        <f t="shared" ref="M24:M25" si="15">5</f>
        <v>5</v>
      </c>
      <c r="N24" s="35"/>
      <c r="O24" s="35"/>
      <c r="P24" s="35"/>
      <c r="Q24" s="35"/>
      <c r="R24" s="35"/>
      <c r="S24" s="35"/>
      <c r="T24" s="35"/>
      <c r="U24" s="35"/>
      <c r="V24" s="35">
        <v>6</v>
      </c>
      <c r="W24" s="36" t="s">
        <v>35</v>
      </c>
      <c r="X24" s="36" t="s">
        <v>35</v>
      </c>
      <c r="Y24" s="36" t="s">
        <v>102</v>
      </c>
      <c r="Z24" s="35">
        <f>SUM(F24:V24)</f>
        <v>31</v>
      </c>
      <c r="AA24" s="38">
        <v>136</v>
      </c>
      <c r="AB24" s="38">
        <v>530</v>
      </c>
      <c r="AC24" s="38">
        <v>544</v>
      </c>
      <c r="AD24" s="38">
        <f t="shared" si="3"/>
        <v>1074</v>
      </c>
    </row>
    <row r="25" spans="1:30" ht="18.3" x14ac:dyDescent="0.7">
      <c r="A25" s="34" t="s">
        <v>196</v>
      </c>
      <c r="B25" s="34" t="s">
        <v>146</v>
      </c>
      <c r="C25" s="34" t="s">
        <v>197</v>
      </c>
      <c r="D25" s="34" t="s">
        <v>46</v>
      </c>
      <c r="E25" s="34" t="s">
        <v>198</v>
      </c>
      <c r="F25" s="35">
        <f t="shared" si="0"/>
        <v>20</v>
      </c>
      <c r="G25" s="35"/>
      <c r="H25" s="35"/>
      <c r="I25" s="35"/>
      <c r="J25" s="35"/>
      <c r="K25" s="35"/>
      <c r="L25" s="35"/>
      <c r="M25" s="35">
        <f t="shared" si="15"/>
        <v>5</v>
      </c>
      <c r="N25" s="35"/>
      <c r="O25" s="35"/>
      <c r="P25" s="35"/>
      <c r="Q25" s="35"/>
      <c r="R25" s="35"/>
      <c r="S25" s="35"/>
      <c r="T25" s="35"/>
      <c r="U25" s="35"/>
      <c r="V25" s="35">
        <f>6</f>
        <v>6</v>
      </c>
      <c r="W25" s="36" t="s">
        <v>35</v>
      </c>
      <c r="X25" s="36" t="s">
        <v>35</v>
      </c>
      <c r="Y25" s="36" t="s">
        <v>102</v>
      </c>
      <c r="Z25" s="35">
        <v>31</v>
      </c>
      <c r="AA25" s="38">
        <v>119</v>
      </c>
      <c r="AB25" s="38">
        <v>275</v>
      </c>
      <c r="AC25" s="38">
        <v>476</v>
      </c>
      <c r="AD25" s="38">
        <f t="shared" si="3"/>
        <v>751</v>
      </c>
    </row>
    <row r="26" spans="1:30" ht="18.3" x14ac:dyDescent="0.7">
      <c r="A26" s="34" t="s">
        <v>199</v>
      </c>
      <c r="B26" s="34" t="s">
        <v>146</v>
      </c>
      <c r="C26" s="34" t="s">
        <v>200</v>
      </c>
      <c r="D26" s="34" t="s">
        <v>201</v>
      </c>
      <c r="E26" s="34" t="s">
        <v>41</v>
      </c>
      <c r="F26" s="35">
        <f t="shared" si="0"/>
        <v>20</v>
      </c>
      <c r="G26" s="35"/>
      <c r="H26" s="35"/>
      <c r="I26" s="35">
        <v>-7</v>
      </c>
      <c r="J26" s="35"/>
      <c r="K26" s="35"/>
      <c r="L26" s="35">
        <v>-1</v>
      </c>
      <c r="M26" s="35"/>
      <c r="N26" s="35">
        <f>5</f>
        <v>5</v>
      </c>
      <c r="O26" s="35"/>
      <c r="P26" s="35"/>
      <c r="Q26" s="35"/>
      <c r="R26" s="35"/>
      <c r="S26" s="35"/>
      <c r="T26" s="35"/>
      <c r="U26" s="35">
        <f>4.35</f>
        <v>4.3499999999999996</v>
      </c>
      <c r="V26" s="35">
        <f>8</f>
        <v>8</v>
      </c>
      <c r="W26" s="36" t="s">
        <v>35</v>
      </c>
      <c r="X26" s="36" t="s">
        <v>35</v>
      </c>
      <c r="Y26" s="36" t="s">
        <v>102</v>
      </c>
      <c r="Z26" s="35">
        <v>29.35</v>
      </c>
      <c r="AA26" s="38">
        <v>136</v>
      </c>
      <c r="AB26" s="38">
        <v>360</v>
      </c>
      <c r="AC26" s="38">
        <v>544</v>
      </c>
      <c r="AD26" s="38">
        <f t="shared" si="3"/>
        <v>904</v>
      </c>
    </row>
    <row r="27" spans="1:30" ht="18.3" x14ac:dyDescent="0.7">
      <c r="A27" s="34" t="s">
        <v>202</v>
      </c>
      <c r="B27" s="34" t="s">
        <v>146</v>
      </c>
      <c r="C27" s="34" t="s">
        <v>93</v>
      </c>
      <c r="D27" s="34" t="s">
        <v>63</v>
      </c>
      <c r="E27" s="34" t="s">
        <v>203</v>
      </c>
      <c r="F27" s="35">
        <f t="shared" si="0"/>
        <v>20</v>
      </c>
      <c r="G27" s="35"/>
      <c r="H27" s="35"/>
      <c r="I27" s="35"/>
      <c r="J27" s="35"/>
      <c r="K27" s="35"/>
      <c r="L27" s="35"/>
      <c r="M27" s="35">
        <f t="shared" ref="M27:M32" si="16">5</f>
        <v>5</v>
      </c>
      <c r="N27" s="35"/>
      <c r="O27" s="35"/>
      <c r="P27" s="35"/>
      <c r="Q27" s="35"/>
      <c r="R27" s="35"/>
      <c r="S27" s="35"/>
      <c r="T27" s="35"/>
      <c r="U27" s="35"/>
      <c r="V27" s="35">
        <f t="shared" ref="V27:V32" si="17">4</f>
        <v>4</v>
      </c>
      <c r="W27" s="36" t="s">
        <v>35</v>
      </c>
      <c r="X27" s="36" t="s">
        <v>35</v>
      </c>
      <c r="Y27" s="36" t="s">
        <v>102</v>
      </c>
      <c r="Z27" s="35">
        <v>29</v>
      </c>
      <c r="AA27" s="38">
        <v>136</v>
      </c>
      <c r="AB27" s="38">
        <v>530</v>
      </c>
      <c r="AC27" s="38">
        <v>544</v>
      </c>
      <c r="AD27" s="38">
        <f t="shared" si="3"/>
        <v>1074</v>
      </c>
    </row>
    <row r="28" spans="1:30" ht="18.3" x14ac:dyDescent="0.7">
      <c r="A28" s="34" t="s">
        <v>204</v>
      </c>
      <c r="B28" s="34" t="s">
        <v>146</v>
      </c>
      <c r="C28" s="34" t="s">
        <v>86</v>
      </c>
      <c r="D28" s="34" t="s">
        <v>63</v>
      </c>
      <c r="E28" s="34" t="s">
        <v>205</v>
      </c>
      <c r="F28" s="35">
        <f t="shared" si="0"/>
        <v>20</v>
      </c>
      <c r="G28" s="35"/>
      <c r="H28" s="35"/>
      <c r="I28" s="35"/>
      <c r="J28" s="35"/>
      <c r="K28" s="35"/>
      <c r="L28" s="35"/>
      <c r="M28" s="35">
        <f t="shared" si="16"/>
        <v>5</v>
      </c>
      <c r="N28" s="35"/>
      <c r="O28" s="35"/>
      <c r="P28" s="35"/>
      <c r="Q28" s="35"/>
      <c r="R28" s="35"/>
      <c r="S28" s="35"/>
      <c r="T28" s="35"/>
      <c r="U28" s="35"/>
      <c r="V28" s="35">
        <f t="shared" si="17"/>
        <v>4</v>
      </c>
      <c r="W28" s="36" t="s">
        <v>35</v>
      </c>
      <c r="X28" s="36" t="s">
        <v>35</v>
      </c>
      <c r="Y28" s="36" t="s">
        <v>102</v>
      </c>
      <c r="Z28" s="35">
        <v>29</v>
      </c>
      <c r="AA28" s="38">
        <v>136</v>
      </c>
      <c r="AB28" s="38">
        <v>360</v>
      </c>
      <c r="AC28" s="38">
        <v>544</v>
      </c>
      <c r="AD28" s="38">
        <f t="shared" si="3"/>
        <v>904</v>
      </c>
    </row>
    <row r="29" spans="1:30" ht="18.3" x14ac:dyDescent="0.7">
      <c r="A29" s="34" t="s">
        <v>206</v>
      </c>
      <c r="B29" s="34" t="s">
        <v>146</v>
      </c>
      <c r="C29" s="34" t="s">
        <v>207</v>
      </c>
      <c r="D29" s="34" t="s">
        <v>51</v>
      </c>
      <c r="E29" s="34" t="s">
        <v>152</v>
      </c>
      <c r="F29" s="35">
        <f t="shared" si="0"/>
        <v>20</v>
      </c>
      <c r="G29" s="35"/>
      <c r="H29" s="35"/>
      <c r="I29" s="35"/>
      <c r="J29" s="35"/>
      <c r="K29" s="35"/>
      <c r="L29" s="35"/>
      <c r="M29" s="35">
        <f t="shared" si="16"/>
        <v>5</v>
      </c>
      <c r="N29" s="35"/>
      <c r="O29" s="35"/>
      <c r="P29" s="35"/>
      <c r="Q29" s="35"/>
      <c r="R29" s="35"/>
      <c r="S29" s="35"/>
      <c r="T29" s="35"/>
      <c r="U29" s="35"/>
      <c r="V29" s="35">
        <f t="shared" si="17"/>
        <v>4</v>
      </c>
      <c r="W29" s="36" t="s">
        <v>35</v>
      </c>
      <c r="X29" s="36" t="s">
        <v>35</v>
      </c>
      <c r="Y29" s="36" t="s">
        <v>102</v>
      </c>
      <c r="Z29" s="35">
        <v>29</v>
      </c>
      <c r="AA29" s="38">
        <v>119</v>
      </c>
      <c r="AB29" s="38">
        <v>275</v>
      </c>
      <c r="AC29" s="38">
        <v>476</v>
      </c>
      <c r="AD29" s="38">
        <f t="shared" si="3"/>
        <v>751</v>
      </c>
    </row>
    <row r="30" spans="1:30" ht="18.3" x14ac:dyDescent="0.7">
      <c r="A30" s="34" t="s">
        <v>208</v>
      </c>
      <c r="B30" s="34" t="s">
        <v>146</v>
      </c>
      <c r="C30" s="34" t="s">
        <v>86</v>
      </c>
      <c r="D30" s="34" t="s">
        <v>63</v>
      </c>
      <c r="E30" s="34" t="s">
        <v>140</v>
      </c>
      <c r="F30" s="35">
        <f t="shared" si="0"/>
        <v>20</v>
      </c>
      <c r="G30" s="35"/>
      <c r="H30" s="35"/>
      <c r="I30" s="35"/>
      <c r="J30" s="35"/>
      <c r="K30" s="35"/>
      <c r="L30" s="35"/>
      <c r="M30" s="35">
        <f t="shared" si="16"/>
        <v>5</v>
      </c>
      <c r="N30" s="35"/>
      <c r="O30" s="35"/>
      <c r="P30" s="35"/>
      <c r="Q30" s="35"/>
      <c r="R30" s="35"/>
      <c r="S30" s="35"/>
      <c r="T30" s="35"/>
      <c r="U30" s="35"/>
      <c r="V30" s="35">
        <f t="shared" si="17"/>
        <v>4</v>
      </c>
      <c r="W30" s="36" t="s">
        <v>35</v>
      </c>
      <c r="X30" s="36" t="s">
        <v>35</v>
      </c>
      <c r="Y30" s="36" t="s">
        <v>102</v>
      </c>
      <c r="Z30" s="35">
        <v>29</v>
      </c>
      <c r="AA30" s="38">
        <v>136</v>
      </c>
      <c r="AB30" s="38">
        <v>360</v>
      </c>
      <c r="AC30" s="38">
        <v>544</v>
      </c>
      <c r="AD30" s="38">
        <f t="shared" si="3"/>
        <v>904</v>
      </c>
    </row>
    <row r="31" spans="1:30" ht="18.3" x14ac:dyDescent="0.7">
      <c r="A31" s="34" t="s">
        <v>209</v>
      </c>
      <c r="B31" s="34" t="s">
        <v>146</v>
      </c>
      <c r="C31" s="34" t="s">
        <v>32</v>
      </c>
      <c r="D31" s="34" t="s">
        <v>33</v>
      </c>
      <c r="E31" s="34" t="s">
        <v>210</v>
      </c>
      <c r="F31" s="35">
        <f t="shared" si="0"/>
        <v>20</v>
      </c>
      <c r="G31" s="35"/>
      <c r="H31" s="35"/>
      <c r="I31" s="35"/>
      <c r="J31" s="35"/>
      <c r="K31" s="35"/>
      <c r="L31" s="35"/>
      <c r="M31" s="35">
        <f t="shared" si="16"/>
        <v>5</v>
      </c>
      <c r="N31" s="35"/>
      <c r="O31" s="35"/>
      <c r="P31" s="35"/>
      <c r="Q31" s="35"/>
      <c r="R31" s="35"/>
      <c r="S31" s="35"/>
      <c r="T31" s="35"/>
      <c r="U31" s="35"/>
      <c r="V31" s="35">
        <f t="shared" si="17"/>
        <v>4</v>
      </c>
      <c r="W31" s="36" t="s">
        <v>35</v>
      </c>
      <c r="X31" s="36" t="s">
        <v>35</v>
      </c>
      <c r="Y31" s="36" t="s">
        <v>102</v>
      </c>
      <c r="Z31" s="35">
        <v>29</v>
      </c>
      <c r="AA31" s="38">
        <v>119</v>
      </c>
      <c r="AB31" s="38">
        <v>275</v>
      </c>
      <c r="AC31" s="38">
        <v>476</v>
      </c>
      <c r="AD31" s="38">
        <f t="shared" si="3"/>
        <v>751</v>
      </c>
    </row>
    <row r="32" spans="1:30" ht="18.3" x14ac:dyDescent="0.7">
      <c r="A32" s="34" t="s">
        <v>211</v>
      </c>
      <c r="B32" s="34" t="s">
        <v>146</v>
      </c>
      <c r="C32" s="34" t="s">
        <v>39</v>
      </c>
      <c r="D32" s="34" t="s">
        <v>51</v>
      </c>
      <c r="E32" s="34" t="s">
        <v>210</v>
      </c>
      <c r="F32" s="35">
        <f t="shared" si="0"/>
        <v>20</v>
      </c>
      <c r="G32" s="35"/>
      <c r="H32" s="35"/>
      <c r="I32" s="35"/>
      <c r="J32" s="35"/>
      <c r="K32" s="35"/>
      <c r="L32" s="35"/>
      <c r="M32" s="35">
        <f t="shared" si="16"/>
        <v>5</v>
      </c>
      <c r="N32" s="35"/>
      <c r="O32" s="35"/>
      <c r="P32" s="35"/>
      <c r="Q32" s="35"/>
      <c r="R32" s="35"/>
      <c r="S32" s="35"/>
      <c r="T32" s="35"/>
      <c r="U32" s="35"/>
      <c r="V32" s="35">
        <f t="shared" si="17"/>
        <v>4</v>
      </c>
      <c r="W32" s="36" t="s">
        <v>35</v>
      </c>
      <c r="X32" s="36" t="s">
        <v>35</v>
      </c>
      <c r="Y32" s="36" t="s">
        <v>102</v>
      </c>
      <c r="Z32" s="35">
        <v>29</v>
      </c>
      <c r="AA32" s="38">
        <v>136</v>
      </c>
      <c r="AB32" s="38">
        <v>530</v>
      </c>
      <c r="AC32" s="38">
        <v>544</v>
      </c>
      <c r="AD32" s="38">
        <f t="shared" si="3"/>
        <v>1074</v>
      </c>
    </row>
    <row r="33" spans="1:30" ht="18.3" x14ac:dyDescent="0.7">
      <c r="A33" s="34" t="s">
        <v>212</v>
      </c>
      <c r="B33" s="34" t="s">
        <v>146</v>
      </c>
      <c r="C33" s="34" t="s">
        <v>32</v>
      </c>
      <c r="D33" s="34" t="s">
        <v>33</v>
      </c>
      <c r="E33" s="34" t="s">
        <v>135</v>
      </c>
      <c r="F33" s="35">
        <f t="shared" si="0"/>
        <v>20</v>
      </c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>
        <f t="shared" ref="V33:V34" si="18">8</f>
        <v>8</v>
      </c>
      <c r="W33" s="36" t="s">
        <v>35</v>
      </c>
      <c r="X33" s="36" t="s">
        <v>35</v>
      </c>
      <c r="Y33" s="36" t="s">
        <v>102</v>
      </c>
      <c r="Z33" s="35">
        <v>28</v>
      </c>
      <c r="AA33" s="38">
        <v>136</v>
      </c>
      <c r="AB33" s="38">
        <v>530</v>
      </c>
      <c r="AC33" s="38">
        <v>544</v>
      </c>
      <c r="AD33" s="38">
        <f t="shared" si="3"/>
        <v>1074</v>
      </c>
    </row>
    <row r="34" spans="1:30" ht="18.3" x14ac:dyDescent="0.7">
      <c r="A34" s="34" t="s">
        <v>213</v>
      </c>
      <c r="B34" s="34" t="s">
        <v>146</v>
      </c>
      <c r="C34" s="34" t="s">
        <v>214</v>
      </c>
      <c r="D34" s="34" t="s">
        <v>108</v>
      </c>
      <c r="E34" s="34" t="s">
        <v>215</v>
      </c>
      <c r="F34" s="35">
        <f t="shared" si="0"/>
        <v>20</v>
      </c>
      <c r="G34" s="35"/>
      <c r="H34" s="35"/>
      <c r="I34" s="35"/>
      <c r="J34" s="35">
        <v>-5</v>
      </c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>
        <f>4.6</f>
        <v>4.5999999999999996</v>
      </c>
      <c r="V34" s="35">
        <f t="shared" si="18"/>
        <v>8</v>
      </c>
      <c r="W34" s="36" t="s">
        <v>35</v>
      </c>
      <c r="X34" s="36" t="s">
        <v>35</v>
      </c>
      <c r="Y34" s="36" t="s">
        <v>102</v>
      </c>
      <c r="Z34" s="35">
        <v>27.6</v>
      </c>
      <c r="AA34" s="38">
        <v>119</v>
      </c>
      <c r="AB34" s="38">
        <v>275</v>
      </c>
      <c r="AC34" s="38">
        <v>476</v>
      </c>
      <c r="AD34" s="38">
        <f t="shared" si="3"/>
        <v>751</v>
      </c>
    </row>
    <row r="35" spans="1:30" ht="18.3" x14ac:dyDescent="0.7">
      <c r="A35" s="34" t="s">
        <v>216</v>
      </c>
      <c r="B35" s="34" t="s">
        <v>146</v>
      </c>
      <c r="C35" s="34" t="s">
        <v>32</v>
      </c>
      <c r="D35" s="34" t="s">
        <v>33</v>
      </c>
      <c r="E35" s="34" t="s">
        <v>217</v>
      </c>
      <c r="F35" s="35">
        <f t="shared" si="0"/>
        <v>20</v>
      </c>
      <c r="G35" s="35"/>
      <c r="H35" s="35"/>
      <c r="I35" s="35"/>
      <c r="J35" s="35"/>
      <c r="K35" s="35"/>
      <c r="L35" s="35"/>
      <c r="M35" s="35">
        <f t="shared" ref="M35:M40" si="19">5</f>
        <v>5</v>
      </c>
      <c r="N35" s="35"/>
      <c r="O35" s="35"/>
      <c r="P35" s="35"/>
      <c r="Q35" s="35"/>
      <c r="R35" s="35"/>
      <c r="S35" s="35"/>
      <c r="T35" s="35"/>
      <c r="U35" s="35"/>
      <c r="V35" s="35">
        <f t="shared" ref="V35:V40" si="20">2</f>
        <v>2</v>
      </c>
      <c r="W35" s="36" t="s">
        <v>35</v>
      </c>
      <c r="X35" s="36" t="s">
        <v>35</v>
      </c>
      <c r="Y35" s="36" t="s">
        <v>102</v>
      </c>
      <c r="Z35" s="35">
        <v>27</v>
      </c>
      <c r="AA35" s="38">
        <v>119</v>
      </c>
      <c r="AB35" s="38">
        <v>275</v>
      </c>
      <c r="AC35" s="38">
        <v>476</v>
      </c>
      <c r="AD35" s="38">
        <f t="shared" si="3"/>
        <v>751</v>
      </c>
    </row>
    <row r="36" spans="1:30" ht="18.3" x14ac:dyDescent="0.7">
      <c r="A36" s="34" t="s">
        <v>218</v>
      </c>
      <c r="B36" s="34" t="s">
        <v>146</v>
      </c>
      <c r="C36" s="34" t="s">
        <v>32</v>
      </c>
      <c r="D36" s="34" t="s">
        <v>33</v>
      </c>
      <c r="E36" s="34" t="s">
        <v>219</v>
      </c>
      <c r="F36" s="35">
        <f t="shared" si="0"/>
        <v>20</v>
      </c>
      <c r="G36" s="35"/>
      <c r="H36" s="35"/>
      <c r="I36" s="35"/>
      <c r="J36" s="35"/>
      <c r="K36" s="35"/>
      <c r="L36" s="35"/>
      <c r="M36" s="35">
        <f t="shared" si="19"/>
        <v>5</v>
      </c>
      <c r="N36" s="35"/>
      <c r="O36" s="35"/>
      <c r="P36" s="35"/>
      <c r="Q36" s="35"/>
      <c r="R36" s="35"/>
      <c r="S36" s="35"/>
      <c r="T36" s="35"/>
      <c r="U36" s="35"/>
      <c r="V36" s="35">
        <f t="shared" si="20"/>
        <v>2</v>
      </c>
      <c r="W36" s="36" t="s">
        <v>35</v>
      </c>
      <c r="X36" s="36" t="s">
        <v>35</v>
      </c>
      <c r="Y36" s="36" t="s">
        <v>102</v>
      </c>
      <c r="Z36" s="35">
        <v>27</v>
      </c>
      <c r="AA36" s="38">
        <v>119</v>
      </c>
      <c r="AB36" s="38">
        <v>275</v>
      </c>
      <c r="AC36" s="38">
        <v>476</v>
      </c>
      <c r="AD36" s="38">
        <f t="shared" si="3"/>
        <v>751</v>
      </c>
    </row>
    <row r="37" spans="1:30" ht="18.3" x14ac:dyDescent="0.7">
      <c r="A37" s="34" t="s">
        <v>220</v>
      </c>
      <c r="B37" s="34" t="s">
        <v>146</v>
      </c>
      <c r="C37" s="34" t="s">
        <v>221</v>
      </c>
      <c r="D37" s="34" t="s">
        <v>63</v>
      </c>
      <c r="E37" s="34" t="s">
        <v>222</v>
      </c>
      <c r="F37" s="35">
        <f t="shared" si="0"/>
        <v>20</v>
      </c>
      <c r="G37" s="35"/>
      <c r="H37" s="35"/>
      <c r="I37" s="35"/>
      <c r="J37" s="35"/>
      <c r="K37" s="35"/>
      <c r="L37" s="35"/>
      <c r="M37" s="35">
        <f t="shared" si="19"/>
        <v>5</v>
      </c>
      <c r="N37" s="35"/>
      <c r="O37" s="35"/>
      <c r="P37" s="35"/>
      <c r="Q37" s="35"/>
      <c r="R37" s="35"/>
      <c r="S37" s="35"/>
      <c r="T37" s="35"/>
      <c r="U37" s="35"/>
      <c r="V37" s="35">
        <f t="shared" si="20"/>
        <v>2</v>
      </c>
      <c r="W37" s="36" t="s">
        <v>35</v>
      </c>
      <c r="X37" s="36" t="s">
        <v>35</v>
      </c>
      <c r="Y37" s="36" t="s">
        <v>102</v>
      </c>
      <c r="Z37" s="35">
        <v>27</v>
      </c>
      <c r="AA37" s="38">
        <v>136</v>
      </c>
      <c r="AB37" s="38">
        <v>360</v>
      </c>
      <c r="AC37" s="38">
        <v>544</v>
      </c>
      <c r="AD37" s="38">
        <f t="shared" si="3"/>
        <v>904</v>
      </c>
    </row>
    <row r="38" spans="1:30" ht="18.3" x14ac:dyDescent="0.7">
      <c r="A38" s="34" t="s">
        <v>223</v>
      </c>
      <c r="B38" s="34" t="s">
        <v>146</v>
      </c>
      <c r="C38" s="34" t="s">
        <v>86</v>
      </c>
      <c r="D38" s="34" t="s">
        <v>63</v>
      </c>
      <c r="E38" s="34" t="s">
        <v>205</v>
      </c>
      <c r="F38" s="35">
        <f t="shared" si="0"/>
        <v>20</v>
      </c>
      <c r="G38" s="35"/>
      <c r="H38" s="35"/>
      <c r="I38" s="35"/>
      <c r="J38" s="35"/>
      <c r="K38" s="35"/>
      <c r="L38" s="35"/>
      <c r="M38" s="35">
        <f t="shared" si="19"/>
        <v>5</v>
      </c>
      <c r="N38" s="35"/>
      <c r="O38" s="35"/>
      <c r="P38" s="35"/>
      <c r="Q38" s="35"/>
      <c r="R38" s="35"/>
      <c r="S38" s="35"/>
      <c r="T38" s="35"/>
      <c r="U38" s="35"/>
      <c r="V38" s="35">
        <f t="shared" si="20"/>
        <v>2</v>
      </c>
      <c r="W38" s="36" t="s">
        <v>35</v>
      </c>
      <c r="X38" s="36" t="s">
        <v>35</v>
      </c>
      <c r="Y38" s="36" t="s">
        <v>102</v>
      </c>
      <c r="Z38" s="35">
        <v>27</v>
      </c>
      <c r="AA38" s="38">
        <v>136</v>
      </c>
      <c r="AB38" s="38">
        <v>360</v>
      </c>
      <c r="AC38" s="38">
        <v>544</v>
      </c>
      <c r="AD38" s="38">
        <f t="shared" si="3"/>
        <v>904</v>
      </c>
    </row>
    <row r="39" spans="1:30" ht="18.3" x14ac:dyDescent="0.7">
      <c r="A39" s="34" t="s">
        <v>224</v>
      </c>
      <c r="B39" s="34" t="s">
        <v>146</v>
      </c>
      <c r="C39" s="34" t="s">
        <v>86</v>
      </c>
      <c r="D39" s="34" t="s">
        <v>63</v>
      </c>
      <c r="E39" s="34" t="s">
        <v>118</v>
      </c>
      <c r="F39" s="35">
        <f t="shared" si="0"/>
        <v>20</v>
      </c>
      <c r="G39" s="35"/>
      <c r="H39" s="35"/>
      <c r="I39" s="35"/>
      <c r="J39" s="35"/>
      <c r="K39" s="35"/>
      <c r="L39" s="35"/>
      <c r="M39" s="35">
        <f t="shared" si="19"/>
        <v>5</v>
      </c>
      <c r="N39" s="35"/>
      <c r="O39" s="35"/>
      <c r="P39" s="35"/>
      <c r="Q39" s="35"/>
      <c r="R39" s="35"/>
      <c r="S39" s="35"/>
      <c r="T39" s="35"/>
      <c r="U39" s="35"/>
      <c r="V39" s="35">
        <f t="shared" si="20"/>
        <v>2</v>
      </c>
      <c r="W39" s="36" t="s">
        <v>35</v>
      </c>
      <c r="X39" s="36" t="s">
        <v>35</v>
      </c>
      <c r="Y39" s="36" t="s">
        <v>102</v>
      </c>
      <c r="Z39" s="35">
        <v>27</v>
      </c>
      <c r="AA39" s="38">
        <v>136</v>
      </c>
      <c r="AB39" s="38">
        <v>360</v>
      </c>
      <c r="AC39" s="38">
        <v>544</v>
      </c>
      <c r="AD39" s="38">
        <f t="shared" si="3"/>
        <v>904</v>
      </c>
    </row>
    <row r="40" spans="1:30" ht="18.3" x14ac:dyDescent="0.7">
      <c r="A40" s="34" t="s">
        <v>225</v>
      </c>
      <c r="B40" s="34" t="s">
        <v>146</v>
      </c>
      <c r="C40" s="34" t="s">
        <v>104</v>
      </c>
      <c r="D40" s="34" t="s">
        <v>63</v>
      </c>
      <c r="E40" s="34" t="s">
        <v>226</v>
      </c>
      <c r="F40" s="35">
        <f t="shared" si="0"/>
        <v>20</v>
      </c>
      <c r="G40" s="35"/>
      <c r="H40" s="35"/>
      <c r="I40" s="35"/>
      <c r="J40" s="35"/>
      <c r="K40" s="35"/>
      <c r="L40" s="35"/>
      <c r="M40" s="35">
        <f t="shared" si="19"/>
        <v>5</v>
      </c>
      <c r="N40" s="35"/>
      <c r="O40" s="35"/>
      <c r="P40" s="35"/>
      <c r="Q40" s="35"/>
      <c r="R40" s="35"/>
      <c r="S40" s="35"/>
      <c r="T40" s="35"/>
      <c r="U40" s="35"/>
      <c r="V40" s="35">
        <f t="shared" si="20"/>
        <v>2</v>
      </c>
      <c r="W40" s="36" t="s">
        <v>35</v>
      </c>
      <c r="X40" s="36" t="s">
        <v>35</v>
      </c>
      <c r="Y40" s="36" t="s">
        <v>102</v>
      </c>
      <c r="Z40" s="35">
        <v>27</v>
      </c>
      <c r="AA40" s="38">
        <v>136</v>
      </c>
      <c r="AB40" s="38">
        <v>360</v>
      </c>
      <c r="AC40" s="38">
        <v>544</v>
      </c>
      <c r="AD40" s="38">
        <f t="shared" si="3"/>
        <v>904</v>
      </c>
    </row>
    <row r="41" spans="1:30" ht="18.3" x14ac:dyDescent="0.7">
      <c r="A41" s="34" t="s">
        <v>227</v>
      </c>
      <c r="B41" s="34" t="s">
        <v>146</v>
      </c>
      <c r="C41" s="34" t="s">
        <v>221</v>
      </c>
      <c r="D41" s="34" t="s">
        <v>63</v>
      </c>
      <c r="E41" s="34" t="s">
        <v>135</v>
      </c>
      <c r="F41" s="35">
        <f t="shared" si="0"/>
        <v>20</v>
      </c>
      <c r="G41" s="35"/>
      <c r="H41" s="35"/>
      <c r="I41" s="35"/>
      <c r="J41" s="35"/>
      <c r="K41" s="35">
        <v>-3</v>
      </c>
      <c r="L41" s="35"/>
      <c r="M41" s="35"/>
      <c r="N41" s="35"/>
      <c r="O41" s="35"/>
      <c r="P41" s="35"/>
      <c r="Q41" s="35"/>
      <c r="R41" s="35"/>
      <c r="S41" s="35"/>
      <c r="T41" s="35"/>
      <c r="U41" s="35">
        <f>5</f>
        <v>5</v>
      </c>
      <c r="V41" s="35">
        <f>4</f>
        <v>4</v>
      </c>
      <c r="W41" s="36" t="s">
        <v>35</v>
      </c>
      <c r="X41" s="36" t="s">
        <v>35</v>
      </c>
      <c r="Y41" s="36" t="s">
        <v>102</v>
      </c>
      <c r="Z41" s="35">
        <v>26</v>
      </c>
      <c r="AA41" s="38">
        <v>136</v>
      </c>
      <c r="AB41" s="38">
        <v>360</v>
      </c>
      <c r="AC41" s="38">
        <v>544</v>
      </c>
      <c r="AD41" s="38">
        <f t="shared" si="3"/>
        <v>904</v>
      </c>
    </row>
    <row r="42" spans="1:30" ht="18.3" x14ac:dyDescent="0.7">
      <c r="A42" s="34" t="s">
        <v>228</v>
      </c>
      <c r="B42" s="34" t="s">
        <v>146</v>
      </c>
      <c r="C42" s="34" t="s">
        <v>100</v>
      </c>
      <c r="D42" s="34" t="s">
        <v>101</v>
      </c>
      <c r="E42" s="34" t="s">
        <v>98</v>
      </c>
      <c r="F42" s="35">
        <f t="shared" si="0"/>
        <v>20</v>
      </c>
      <c r="G42" s="35"/>
      <c r="H42" s="35">
        <v>-10</v>
      </c>
      <c r="I42" s="35"/>
      <c r="J42" s="35">
        <v>-5</v>
      </c>
      <c r="K42" s="35"/>
      <c r="L42" s="35"/>
      <c r="M42" s="35"/>
      <c r="N42" s="35"/>
      <c r="O42" s="35">
        <f>1</f>
        <v>1</v>
      </c>
      <c r="P42" s="35"/>
      <c r="Q42" s="35"/>
      <c r="R42" s="35"/>
      <c r="S42" s="35"/>
      <c r="T42" s="35"/>
      <c r="U42" s="35">
        <f t="shared" ref="U42:V42" si="21">10</f>
        <v>10</v>
      </c>
      <c r="V42" s="35">
        <f t="shared" si="21"/>
        <v>10</v>
      </c>
      <c r="W42" s="36" t="s">
        <v>35</v>
      </c>
      <c r="X42" s="36" t="s">
        <v>35</v>
      </c>
      <c r="Y42" s="36" t="s">
        <v>102</v>
      </c>
      <c r="Z42" s="35">
        <v>26</v>
      </c>
      <c r="AA42" s="38">
        <v>119</v>
      </c>
      <c r="AB42" s="38">
        <v>275</v>
      </c>
      <c r="AC42" s="38">
        <v>476</v>
      </c>
      <c r="AD42" s="38">
        <f t="shared" si="3"/>
        <v>751</v>
      </c>
    </row>
    <row r="43" spans="1:30" ht="18.3" x14ac:dyDescent="0.7">
      <c r="A43" s="34" t="s">
        <v>229</v>
      </c>
      <c r="B43" s="34" t="s">
        <v>146</v>
      </c>
      <c r="C43" s="34" t="s">
        <v>230</v>
      </c>
      <c r="D43" s="34" t="s">
        <v>231</v>
      </c>
      <c r="E43" s="34" t="s">
        <v>232</v>
      </c>
      <c r="F43" s="35">
        <f t="shared" si="0"/>
        <v>20</v>
      </c>
      <c r="G43" s="35"/>
      <c r="H43" s="35"/>
      <c r="I43" s="35"/>
      <c r="J43" s="35"/>
      <c r="K43" s="35"/>
      <c r="L43" s="35"/>
      <c r="M43" s="35">
        <f>5</f>
        <v>5</v>
      </c>
      <c r="N43" s="35"/>
      <c r="O43" s="35"/>
      <c r="P43" s="35"/>
      <c r="Q43" s="35"/>
      <c r="R43" s="35"/>
      <c r="S43" s="35"/>
      <c r="T43" s="35"/>
      <c r="U43" s="35"/>
      <c r="V43" s="35">
        <f>1</f>
        <v>1</v>
      </c>
      <c r="W43" s="36" t="s">
        <v>35</v>
      </c>
      <c r="X43" s="36" t="s">
        <v>35</v>
      </c>
      <c r="Y43" s="36" t="s">
        <v>102</v>
      </c>
      <c r="Z43" s="35">
        <v>26</v>
      </c>
      <c r="AA43" s="38">
        <v>136</v>
      </c>
      <c r="AB43" s="38">
        <v>530</v>
      </c>
      <c r="AC43" s="38">
        <v>544</v>
      </c>
      <c r="AD43" s="38">
        <f t="shared" si="3"/>
        <v>1074</v>
      </c>
    </row>
    <row r="44" spans="1:30" ht="18.3" x14ac:dyDescent="0.7">
      <c r="A44" s="34" t="s">
        <v>233</v>
      </c>
      <c r="B44" s="34" t="s">
        <v>146</v>
      </c>
      <c r="C44" s="34" t="s">
        <v>234</v>
      </c>
      <c r="D44" s="34" t="s">
        <v>231</v>
      </c>
      <c r="E44" s="34" t="s">
        <v>235</v>
      </c>
      <c r="F44" s="35">
        <f t="shared" si="0"/>
        <v>20</v>
      </c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>
        <f t="shared" ref="V44:V45" si="22">6</f>
        <v>6</v>
      </c>
      <c r="W44" s="36" t="s">
        <v>35</v>
      </c>
      <c r="X44" s="36" t="s">
        <v>35</v>
      </c>
      <c r="Y44" s="36" t="s">
        <v>102</v>
      </c>
      <c r="Z44" s="35">
        <v>26</v>
      </c>
      <c r="AA44" s="38">
        <v>136</v>
      </c>
      <c r="AB44" s="38">
        <v>530</v>
      </c>
      <c r="AC44" s="38">
        <v>544</v>
      </c>
      <c r="AD44" s="38">
        <f t="shared" si="3"/>
        <v>1074</v>
      </c>
    </row>
    <row r="45" spans="1:30" ht="18.3" x14ac:dyDescent="0.7">
      <c r="A45" s="34" t="s">
        <v>236</v>
      </c>
      <c r="B45" s="34" t="s">
        <v>146</v>
      </c>
      <c r="C45" s="34" t="s">
        <v>237</v>
      </c>
      <c r="D45" s="34" t="s">
        <v>231</v>
      </c>
      <c r="E45" s="34" t="s">
        <v>238</v>
      </c>
      <c r="F45" s="35">
        <f t="shared" si="0"/>
        <v>20</v>
      </c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>
        <f t="shared" si="22"/>
        <v>6</v>
      </c>
      <c r="W45" s="36" t="s">
        <v>35</v>
      </c>
      <c r="X45" s="36" t="s">
        <v>35</v>
      </c>
      <c r="Y45" s="36" t="s">
        <v>102</v>
      </c>
      <c r="Z45" s="35">
        <v>26</v>
      </c>
      <c r="AA45" s="38">
        <v>136</v>
      </c>
      <c r="AB45" s="38">
        <v>530</v>
      </c>
      <c r="AC45" s="38">
        <v>544</v>
      </c>
      <c r="AD45" s="38">
        <f t="shared" si="3"/>
        <v>1074</v>
      </c>
    </row>
    <row r="46" spans="1:30" ht="18.3" x14ac:dyDescent="0.7">
      <c r="A46" s="34" t="s">
        <v>239</v>
      </c>
      <c r="B46" s="34" t="s">
        <v>146</v>
      </c>
      <c r="C46" s="34" t="s">
        <v>240</v>
      </c>
      <c r="D46" s="34" t="s">
        <v>108</v>
      </c>
      <c r="E46" s="34" t="s">
        <v>67</v>
      </c>
      <c r="F46" s="35">
        <f t="shared" si="0"/>
        <v>20</v>
      </c>
      <c r="G46" s="35"/>
      <c r="H46" s="35"/>
      <c r="I46" s="35"/>
      <c r="J46" s="35"/>
      <c r="K46" s="35">
        <v>-3</v>
      </c>
      <c r="L46" s="35"/>
      <c r="M46" s="35"/>
      <c r="N46" s="35"/>
      <c r="O46" s="35"/>
      <c r="P46" s="35"/>
      <c r="Q46" s="35"/>
      <c r="R46" s="35"/>
      <c r="S46" s="35"/>
      <c r="T46" s="35"/>
      <c r="U46" s="35">
        <v>3.95</v>
      </c>
      <c r="V46" s="35">
        <f>4</f>
        <v>4</v>
      </c>
      <c r="W46" s="36" t="s">
        <v>35</v>
      </c>
      <c r="X46" s="36" t="s">
        <v>35</v>
      </c>
      <c r="Y46" s="36" t="s">
        <v>102</v>
      </c>
      <c r="Z46" s="35">
        <v>24.95</v>
      </c>
      <c r="AA46" s="38">
        <v>119</v>
      </c>
      <c r="AB46" s="38">
        <v>275</v>
      </c>
      <c r="AC46" s="38">
        <v>476</v>
      </c>
      <c r="AD46" s="38">
        <f t="shared" si="3"/>
        <v>751</v>
      </c>
    </row>
    <row r="47" spans="1:30" ht="18.3" x14ac:dyDescent="0.7">
      <c r="A47" s="34" t="s">
        <v>241</v>
      </c>
      <c r="B47" s="34" t="s">
        <v>146</v>
      </c>
      <c r="C47" s="34" t="s">
        <v>96</v>
      </c>
      <c r="D47" s="34" t="s">
        <v>97</v>
      </c>
      <c r="E47" s="34" t="s">
        <v>135</v>
      </c>
      <c r="F47" s="35">
        <f t="shared" si="0"/>
        <v>20</v>
      </c>
      <c r="G47" s="35"/>
      <c r="H47" s="35"/>
      <c r="I47" s="35"/>
      <c r="J47" s="35">
        <v>-10</v>
      </c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>
        <f>4.85</f>
        <v>4.8499999999999996</v>
      </c>
      <c r="V47" s="35">
        <f>10</f>
        <v>10</v>
      </c>
      <c r="W47" s="36"/>
      <c r="X47" s="36"/>
      <c r="Y47" s="36" t="s">
        <v>102</v>
      </c>
      <c r="Z47" s="35">
        <v>24.85</v>
      </c>
      <c r="AA47" s="38">
        <v>119</v>
      </c>
      <c r="AB47" s="38">
        <v>275</v>
      </c>
      <c r="AC47" s="38">
        <v>476</v>
      </c>
      <c r="AD47" s="38">
        <f t="shared" si="3"/>
        <v>751</v>
      </c>
    </row>
    <row r="48" spans="1:30" ht="18.3" x14ac:dyDescent="0.7">
      <c r="A48" s="34" t="s">
        <v>242</v>
      </c>
      <c r="B48" s="34" t="s">
        <v>146</v>
      </c>
      <c r="C48" s="34" t="s">
        <v>230</v>
      </c>
      <c r="D48" s="34" t="s">
        <v>231</v>
      </c>
      <c r="E48" s="34" t="s">
        <v>235</v>
      </c>
      <c r="F48" s="35">
        <f t="shared" si="0"/>
        <v>20</v>
      </c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>
        <f>4</f>
        <v>4</v>
      </c>
      <c r="W48" s="36" t="s">
        <v>35</v>
      </c>
      <c r="X48" s="36" t="s">
        <v>35</v>
      </c>
      <c r="Y48" s="36" t="s">
        <v>102</v>
      </c>
      <c r="Z48" s="35">
        <v>24</v>
      </c>
      <c r="AA48" s="38">
        <v>136</v>
      </c>
      <c r="AB48" s="38">
        <v>530</v>
      </c>
      <c r="AC48" s="38">
        <v>544</v>
      </c>
      <c r="AD48" s="38">
        <f t="shared" si="3"/>
        <v>1074</v>
      </c>
    </row>
    <row r="49" spans="1:30" ht="18.3" x14ac:dyDescent="0.7">
      <c r="A49" s="34" t="s">
        <v>243</v>
      </c>
      <c r="B49" s="34" t="s">
        <v>146</v>
      </c>
      <c r="C49" s="34" t="s">
        <v>127</v>
      </c>
      <c r="D49" s="34" t="s">
        <v>128</v>
      </c>
      <c r="E49" s="34" t="s">
        <v>109</v>
      </c>
      <c r="F49" s="35">
        <f t="shared" si="0"/>
        <v>20</v>
      </c>
      <c r="G49" s="35"/>
      <c r="H49" s="35">
        <v>-10</v>
      </c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>
        <f>4.35</f>
        <v>4.3499999999999996</v>
      </c>
      <c r="V49" s="35">
        <f>8</f>
        <v>8</v>
      </c>
      <c r="W49" s="36" t="s">
        <v>35</v>
      </c>
      <c r="X49" s="36" t="s">
        <v>35</v>
      </c>
      <c r="Y49" s="36" t="s">
        <v>102</v>
      </c>
      <c r="Z49" s="35">
        <v>22.35</v>
      </c>
      <c r="AA49" s="38">
        <v>119</v>
      </c>
      <c r="AB49" s="38">
        <v>275</v>
      </c>
      <c r="AC49" s="38">
        <v>476</v>
      </c>
      <c r="AD49" s="38">
        <f t="shared" si="3"/>
        <v>751</v>
      </c>
    </row>
    <row r="50" spans="1:30" ht="18.3" x14ac:dyDescent="0.7">
      <c r="A50" s="34" t="s">
        <v>244</v>
      </c>
      <c r="B50" s="34" t="s">
        <v>146</v>
      </c>
      <c r="C50" s="34" t="s">
        <v>82</v>
      </c>
      <c r="D50" s="34" t="s">
        <v>83</v>
      </c>
      <c r="E50" s="34" t="s">
        <v>84</v>
      </c>
      <c r="F50" s="35">
        <f t="shared" si="0"/>
        <v>20</v>
      </c>
      <c r="G50" s="35"/>
      <c r="H50" s="35"/>
      <c r="I50" s="35"/>
      <c r="J50" s="35">
        <v>-5</v>
      </c>
      <c r="K50" s="35"/>
      <c r="L50" s="35"/>
      <c r="M50" s="35"/>
      <c r="N50" s="35"/>
      <c r="O50" s="35">
        <f>1</f>
        <v>1</v>
      </c>
      <c r="P50" s="35"/>
      <c r="Q50" s="35"/>
      <c r="R50" s="35"/>
      <c r="S50" s="35"/>
      <c r="T50" s="35"/>
      <c r="U50" s="35"/>
      <c r="V50" s="35">
        <f t="shared" ref="V50:V52" si="23">6</f>
        <v>6</v>
      </c>
      <c r="W50" s="36" t="s">
        <v>35</v>
      </c>
      <c r="X50" s="36" t="s">
        <v>35</v>
      </c>
      <c r="Y50" s="36" t="s">
        <v>102</v>
      </c>
      <c r="Z50" s="35">
        <v>22</v>
      </c>
      <c r="AA50" s="38">
        <v>119</v>
      </c>
      <c r="AB50" s="38">
        <v>275</v>
      </c>
      <c r="AC50" s="38">
        <v>476</v>
      </c>
      <c r="AD50" s="38">
        <f t="shared" si="3"/>
        <v>751</v>
      </c>
    </row>
    <row r="51" spans="1:30" ht="18.3" x14ac:dyDescent="0.7">
      <c r="A51" s="34" t="s">
        <v>245</v>
      </c>
      <c r="B51" s="34" t="s">
        <v>146</v>
      </c>
      <c r="C51" s="34" t="s">
        <v>93</v>
      </c>
      <c r="D51" s="34" t="s">
        <v>63</v>
      </c>
      <c r="E51" s="34" t="s">
        <v>246</v>
      </c>
      <c r="F51" s="35">
        <f t="shared" si="0"/>
        <v>20</v>
      </c>
      <c r="G51" s="35"/>
      <c r="H51" s="35"/>
      <c r="I51" s="35"/>
      <c r="J51" s="35">
        <v>-5</v>
      </c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>
        <f t="shared" si="23"/>
        <v>6</v>
      </c>
      <c r="W51" s="36" t="s">
        <v>35</v>
      </c>
      <c r="X51" s="36" t="s">
        <v>35</v>
      </c>
      <c r="Y51" s="36" t="s">
        <v>102</v>
      </c>
      <c r="Z51" s="35">
        <v>21</v>
      </c>
      <c r="AA51" s="38">
        <v>136</v>
      </c>
      <c r="AB51" s="38">
        <v>530</v>
      </c>
      <c r="AC51" s="38">
        <v>544</v>
      </c>
      <c r="AD51" s="38">
        <f t="shared" si="3"/>
        <v>1074</v>
      </c>
    </row>
    <row r="52" spans="1:30" ht="18.3" x14ac:dyDescent="0.7">
      <c r="A52" s="34" t="s">
        <v>247</v>
      </c>
      <c r="B52" s="34" t="s">
        <v>146</v>
      </c>
      <c r="C52" s="34" t="s">
        <v>230</v>
      </c>
      <c r="D52" s="34" t="s">
        <v>231</v>
      </c>
      <c r="E52" s="34" t="s">
        <v>248</v>
      </c>
      <c r="F52" s="35">
        <f t="shared" si="0"/>
        <v>20</v>
      </c>
      <c r="G52" s="35"/>
      <c r="H52" s="35"/>
      <c r="I52" s="35"/>
      <c r="J52" s="35">
        <v>-5</v>
      </c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>
        <f t="shared" si="23"/>
        <v>6</v>
      </c>
      <c r="W52" s="36" t="s">
        <v>35</v>
      </c>
      <c r="X52" s="36" t="s">
        <v>35</v>
      </c>
      <c r="Y52" s="36" t="s">
        <v>102</v>
      </c>
      <c r="Z52" s="35">
        <v>21</v>
      </c>
      <c r="AA52" s="38">
        <v>136</v>
      </c>
      <c r="AB52" s="38">
        <v>530</v>
      </c>
      <c r="AC52" s="38">
        <v>544</v>
      </c>
      <c r="AD52" s="38">
        <f t="shared" si="3"/>
        <v>1074</v>
      </c>
    </row>
    <row r="53" spans="1:30" ht="18.3" x14ac:dyDescent="0.7">
      <c r="A53" s="34" t="s">
        <v>249</v>
      </c>
      <c r="B53" s="34" t="s">
        <v>146</v>
      </c>
      <c r="C53" s="34" t="s">
        <v>96</v>
      </c>
      <c r="D53" s="34" t="s">
        <v>97</v>
      </c>
      <c r="E53" s="34" t="s">
        <v>98</v>
      </c>
      <c r="F53" s="35">
        <f t="shared" si="0"/>
        <v>20</v>
      </c>
      <c r="G53" s="35"/>
      <c r="H53" s="35">
        <v>-10</v>
      </c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>
        <f>10</f>
        <v>10</v>
      </c>
      <c r="W53" s="36" t="s">
        <v>35</v>
      </c>
      <c r="X53" s="36" t="s">
        <v>35</v>
      </c>
      <c r="Y53" s="36" t="s">
        <v>102</v>
      </c>
      <c r="Z53" s="35">
        <v>20</v>
      </c>
      <c r="AA53" s="38">
        <v>119</v>
      </c>
      <c r="AB53" s="38">
        <v>275</v>
      </c>
      <c r="AC53" s="38">
        <v>476</v>
      </c>
      <c r="AD53" s="38">
        <f t="shared" si="3"/>
        <v>751</v>
      </c>
    </row>
    <row r="54" spans="1:30" ht="18.3" x14ac:dyDescent="0.7">
      <c r="A54" s="34" t="s">
        <v>250</v>
      </c>
      <c r="B54" s="34" t="s">
        <v>146</v>
      </c>
      <c r="C54" s="34" t="s">
        <v>127</v>
      </c>
      <c r="D54" s="34" t="s">
        <v>128</v>
      </c>
      <c r="E54" s="34" t="s">
        <v>129</v>
      </c>
      <c r="F54" s="35">
        <f t="shared" si="0"/>
        <v>20</v>
      </c>
      <c r="G54" s="35"/>
      <c r="H54" s="35">
        <v>-10</v>
      </c>
      <c r="I54" s="35"/>
      <c r="J54" s="35">
        <v>-5</v>
      </c>
      <c r="K54" s="35"/>
      <c r="L54" s="35"/>
      <c r="M54" s="35"/>
      <c r="N54" s="35"/>
      <c r="O54" s="35">
        <f>1</f>
        <v>1</v>
      </c>
      <c r="P54" s="35"/>
      <c r="Q54" s="35"/>
      <c r="R54" s="35"/>
      <c r="S54" s="35"/>
      <c r="T54" s="35"/>
      <c r="U54" s="35">
        <v>4.75</v>
      </c>
      <c r="V54" s="35">
        <f t="shared" ref="V54:V55" si="24">8</f>
        <v>8</v>
      </c>
      <c r="W54" s="36" t="s">
        <v>35</v>
      </c>
      <c r="X54" s="36" t="s">
        <v>35</v>
      </c>
      <c r="Y54" s="36" t="s">
        <v>102</v>
      </c>
      <c r="Z54" s="35">
        <v>18.75</v>
      </c>
      <c r="AA54" s="38">
        <v>119</v>
      </c>
      <c r="AB54" s="38">
        <v>275</v>
      </c>
      <c r="AC54" s="38">
        <v>476</v>
      </c>
      <c r="AD54" s="38">
        <f t="shared" si="3"/>
        <v>751</v>
      </c>
    </row>
    <row r="55" spans="1:30" ht="18.3" x14ac:dyDescent="0.7">
      <c r="A55" s="34" t="s">
        <v>251</v>
      </c>
      <c r="B55" s="34" t="s">
        <v>146</v>
      </c>
      <c r="C55" s="34" t="s">
        <v>73</v>
      </c>
      <c r="D55" s="34" t="s">
        <v>58</v>
      </c>
      <c r="E55" s="34" t="s">
        <v>252</v>
      </c>
      <c r="F55" s="35">
        <f t="shared" si="0"/>
        <v>20</v>
      </c>
      <c r="G55" s="35">
        <v>-15</v>
      </c>
      <c r="H55" s="35"/>
      <c r="I55" s="35"/>
      <c r="J55" s="35"/>
      <c r="K55" s="35">
        <v>-3</v>
      </c>
      <c r="L55" s="35"/>
      <c r="M55" s="35"/>
      <c r="N55" s="35"/>
      <c r="O55" s="35"/>
      <c r="P55" s="35"/>
      <c r="Q55" s="35"/>
      <c r="R55" s="35"/>
      <c r="S55" s="35"/>
      <c r="T55" s="35"/>
      <c r="U55" s="35">
        <v>4.7</v>
      </c>
      <c r="V55" s="35">
        <f t="shared" si="24"/>
        <v>8</v>
      </c>
      <c r="W55" s="36" t="s">
        <v>35</v>
      </c>
      <c r="X55" s="36" t="s">
        <v>35</v>
      </c>
      <c r="Y55" s="36" t="s">
        <v>48</v>
      </c>
      <c r="Z55" s="35">
        <v>14.7</v>
      </c>
      <c r="AA55" s="38">
        <v>136</v>
      </c>
      <c r="AB55" s="38">
        <v>530</v>
      </c>
      <c r="AC55" s="38">
        <v>544</v>
      </c>
      <c r="AD55" s="38">
        <f t="shared" si="3"/>
        <v>1074</v>
      </c>
    </row>
    <row r="56" spans="1:30" ht="18.3" x14ac:dyDescent="0.7">
      <c r="A56" s="34" t="s">
        <v>253</v>
      </c>
      <c r="B56" s="34" t="s">
        <v>146</v>
      </c>
      <c r="C56" s="34" t="s">
        <v>73</v>
      </c>
      <c r="D56" s="34" t="s">
        <v>58</v>
      </c>
      <c r="E56" s="34" t="s">
        <v>67</v>
      </c>
      <c r="F56" s="35">
        <f t="shared" si="0"/>
        <v>20</v>
      </c>
      <c r="G56" s="35">
        <v>-15</v>
      </c>
      <c r="H56" s="35"/>
      <c r="I56" s="35"/>
      <c r="J56" s="35">
        <v>-5</v>
      </c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>
        <f>4.05</f>
        <v>4.05</v>
      </c>
      <c r="V56" s="35">
        <f>10</f>
        <v>10</v>
      </c>
      <c r="W56" s="36" t="s">
        <v>35</v>
      </c>
      <c r="X56" s="36" t="s">
        <v>35</v>
      </c>
      <c r="Y56" s="36" t="s">
        <v>102</v>
      </c>
      <c r="Z56" s="35">
        <v>14.05</v>
      </c>
      <c r="AA56" s="38">
        <v>136</v>
      </c>
      <c r="AB56" s="38">
        <v>530</v>
      </c>
      <c r="AC56" s="38">
        <v>544</v>
      </c>
      <c r="AD56" s="38">
        <f t="shared" si="3"/>
        <v>1074</v>
      </c>
    </row>
    <row r="57" spans="1:30" ht="18.3" x14ac:dyDescent="0.7">
      <c r="A57" s="34" t="s">
        <v>254</v>
      </c>
      <c r="B57" s="34" t="s">
        <v>146</v>
      </c>
      <c r="C57" s="34" t="s">
        <v>104</v>
      </c>
      <c r="D57" s="34" t="s">
        <v>63</v>
      </c>
      <c r="E57" s="34" t="s">
        <v>43</v>
      </c>
      <c r="F57" s="35">
        <f t="shared" si="0"/>
        <v>20</v>
      </c>
      <c r="G57" s="35">
        <v>-15</v>
      </c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>
        <f t="shared" ref="V57:V59" si="25">8</f>
        <v>8</v>
      </c>
      <c r="W57" s="36"/>
      <c r="X57" s="36"/>
      <c r="Y57" s="36" t="s">
        <v>102</v>
      </c>
      <c r="Z57" s="35">
        <v>13</v>
      </c>
      <c r="AA57" s="38">
        <v>136</v>
      </c>
      <c r="AB57" s="38">
        <v>360</v>
      </c>
      <c r="AC57" s="38">
        <v>544</v>
      </c>
      <c r="AD57" s="38">
        <f t="shared" si="3"/>
        <v>904</v>
      </c>
    </row>
    <row r="58" spans="1:30" ht="18.3" x14ac:dyDescent="0.7">
      <c r="A58" s="34" t="s">
        <v>255</v>
      </c>
      <c r="B58" s="34" t="s">
        <v>146</v>
      </c>
      <c r="C58" s="34" t="s">
        <v>120</v>
      </c>
      <c r="D58" s="34" t="s">
        <v>97</v>
      </c>
      <c r="E58" s="34" t="s">
        <v>121</v>
      </c>
      <c r="F58" s="35">
        <f t="shared" si="0"/>
        <v>20</v>
      </c>
      <c r="G58" s="35">
        <v>-15</v>
      </c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>
        <f t="shared" si="25"/>
        <v>8</v>
      </c>
      <c r="W58" s="36" t="s">
        <v>35</v>
      </c>
      <c r="X58" s="36" t="s">
        <v>35</v>
      </c>
      <c r="Y58" s="36" t="s">
        <v>102</v>
      </c>
      <c r="Z58" s="35">
        <v>13</v>
      </c>
      <c r="AA58" s="38">
        <v>119</v>
      </c>
      <c r="AB58" s="38">
        <v>275</v>
      </c>
      <c r="AC58" s="38">
        <v>476</v>
      </c>
      <c r="AD58" s="38">
        <f t="shared" si="3"/>
        <v>751</v>
      </c>
    </row>
    <row r="59" spans="1:30" ht="18.3" x14ac:dyDescent="0.7">
      <c r="A59" s="34" t="s">
        <v>256</v>
      </c>
      <c r="B59" s="34" t="s">
        <v>146</v>
      </c>
      <c r="C59" s="34" t="s">
        <v>193</v>
      </c>
      <c r="D59" s="34" t="s">
        <v>33</v>
      </c>
      <c r="E59" s="34" t="s">
        <v>257</v>
      </c>
      <c r="F59" s="35">
        <f t="shared" si="0"/>
        <v>20</v>
      </c>
      <c r="G59" s="35">
        <v>-15</v>
      </c>
      <c r="H59" s="35"/>
      <c r="I59" s="35"/>
      <c r="J59" s="35">
        <v>-5</v>
      </c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>
        <f>4.75</f>
        <v>4.75</v>
      </c>
      <c r="V59" s="35">
        <f t="shared" si="25"/>
        <v>8</v>
      </c>
      <c r="W59" s="36" t="s">
        <v>35</v>
      </c>
      <c r="X59" s="36" t="s">
        <v>35</v>
      </c>
      <c r="Y59" s="36" t="s">
        <v>102</v>
      </c>
      <c r="Z59" s="35">
        <v>12.75</v>
      </c>
      <c r="AA59" s="38">
        <v>119</v>
      </c>
      <c r="AB59" s="38">
        <v>275</v>
      </c>
      <c r="AC59" s="38">
        <v>476</v>
      </c>
      <c r="AD59" s="38">
        <f t="shared" si="3"/>
        <v>751</v>
      </c>
    </row>
    <row r="60" spans="1:30" ht="18.3" x14ac:dyDescent="0.7">
      <c r="A60" s="34" t="s">
        <v>258</v>
      </c>
      <c r="B60" s="34" t="s">
        <v>146</v>
      </c>
      <c r="C60" s="34" t="s">
        <v>197</v>
      </c>
      <c r="D60" s="34" t="s">
        <v>46</v>
      </c>
      <c r="E60" s="34" t="s">
        <v>198</v>
      </c>
      <c r="F60" s="35">
        <f t="shared" si="0"/>
        <v>20</v>
      </c>
      <c r="G60" s="35">
        <v>-15</v>
      </c>
      <c r="H60" s="35"/>
      <c r="I60" s="35"/>
      <c r="J60" s="35"/>
      <c r="K60" s="35">
        <v>-3</v>
      </c>
      <c r="L60" s="35"/>
      <c r="M60" s="35"/>
      <c r="N60" s="35"/>
      <c r="O60" s="35"/>
      <c r="P60" s="35"/>
      <c r="Q60" s="35"/>
      <c r="R60" s="35"/>
      <c r="S60" s="35"/>
      <c r="T60" s="35"/>
      <c r="U60" s="35">
        <f>3.95</f>
        <v>3.95</v>
      </c>
      <c r="V60" s="35">
        <f>6</f>
        <v>6</v>
      </c>
      <c r="W60" s="36" t="s">
        <v>35</v>
      </c>
      <c r="X60" s="36" t="s">
        <v>35</v>
      </c>
      <c r="Y60" s="36" t="s">
        <v>102</v>
      </c>
      <c r="Z60" s="35">
        <v>11.95</v>
      </c>
      <c r="AA60" s="38">
        <v>119</v>
      </c>
      <c r="AB60" s="38">
        <v>275</v>
      </c>
      <c r="AC60" s="38">
        <v>476</v>
      </c>
      <c r="AD60" s="38">
        <f t="shared" si="3"/>
        <v>751</v>
      </c>
    </row>
    <row r="61" spans="1:30" ht="18.3" x14ac:dyDescent="0.7">
      <c r="A61" s="15" t="s">
        <v>259</v>
      </c>
      <c r="B61" s="21" t="s">
        <v>146</v>
      </c>
      <c r="C61" s="15" t="s">
        <v>123</v>
      </c>
      <c r="D61" s="15" t="s">
        <v>33</v>
      </c>
      <c r="E61" s="15" t="s">
        <v>124</v>
      </c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7" t="s">
        <v>35</v>
      </c>
      <c r="X61" s="17" t="s">
        <v>35</v>
      </c>
      <c r="Y61" s="39" t="s">
        <v>125</v>
      </c>
      <c r="Z61" s="16">
        <v>0</v>
      </c>
      <c r="AA61" s="18">
        <v>136</v>
      </c>
      <c r="AB61" s="18">
        <v>530</v>
      </c>
      <c r="AC61" s="18">
        <v>544</v>
      </c>
      <c r="AD61" s="18">
        <f t="shared" si="3"/>
        <v>1074</v>
      </c>
    </row>
    <row r="62" spans="1:30" ht="18.3" x14ac:dyDescent="0.7">
      <c r="A62" s="15" t="s">
        <v>260</v>
      </c>
      <c r="B62" s="21" t="s">
        <v>146</v>
      </c>
      <c r="C62" s="15" t="s">
        <v>123</v>
      </c>
      <c r="D62" s="15" t="s">
        <v>33</v>
      </c>
      <c r="E62" s="15" t="s">
        <v>124</v>
      </c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7" t="s">
        <v>35</v>
      </c>
      <c r="X62" s="17" t="s">
        <v>35</v>
      </c>
      <c r="Y62" s="39" t="s">
        <v>125</v>
      </c>
      <c r="Z62" s="16">
        <v>0</v>
      </c>
      <c r="AA62" s="18">
        <v>119</v>
      </c>
      <c r="AB62" s="18">
        <v>275</v>
      </c>
      <c r="AC62" s="18">
        <v>476</v>
      </c>
      <c r="AD62" s="18">
        <f t="shared" si="3"/>
        <v>751</v>
      </c>
    </row>
    <row r="63" spans="1:30" ht="18.3" x14ac:dyDescent="0.7">
      <c r="A63" s="15" t="s">
        <v>261</v>
      </c>
      <c r="B63" s="21" t="s">
        <v>146</v>
      </c>
      <c r="C63" s="15" t="s">
        <v>187</v>
      </c>
      <c r="D63" s="15" t="s">
        <v>128</v>
      </c>
      <c r="E63" s="15" t="s">
        <v>105</v>
      </c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7" t="s">
        <v>35</v>
      </c>
      <c r="X63" s="17" t="s">
        <v>35</v>
      </c>
      <c r="Y63" s="39" t="s">
        <v>125</v>
      </c>
      <c r="Z63" s="16">
        <v>0</v>
      </c>
      <c r="AA63" s="18">
        <v>119</v>
      </c>
      <c r="AB63" s="18">
        <v>275</v>
      </c>
      <c r="AC63" s="18">
        <v>476</v>
      </c>
      <c r="AD63" s="18">
        <f t="shared" si="3"/>
        <v>751</v>
      </c>
    </row>
    <row r="64" spans="1:30" ht="18.3" x14ac:dyDescent="0.7">
      <c r="A64" s="15" t="s">
        <v>262</v>
      </c>
      <c r="B64" s="21" t="s">
        <v>146</v>
      </c>
      <c r="C64" s="15" t="s">
        <v>263</v>
      </c>
      <c r="D64" s="15" t="s">
        <v>264</v>
      </c>
      <c r="E64" s="15" t="s">
        <v>129</v>
      </c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7" t="s">
        <v>35</v>
      </c>
      <c r="X64" s="17" t="s">
        <v>35</v>
      </c>
      <c r="Y64" s="39" t="s">
        <v>125</v>
      </c>
      <c r="Z64" s="16">
        <v>0</v>
      </c>
      <c r="AA64" s="18">
        <v>136</v>
      </c>
      <c r="AB64" s="18">
        <v>530</v>
      </c>
      <c r="AC64" s="18">
        <v>544</v>
      </c>
      <c r="AD64" s="18">
        <f t="shared" si="3"/>
        <v>1074</v>
      </c>
    </row>
    <row r="65" spans="1:30" ht="18.3" x14ac:dyDescent="0.7">
      <c r="A65" s="15" t="s">
        <v>265</v>
      </c>
      <c r="B65" s="21" t="s">
        <v>146</v>
      </c>
      <c r="C65" s="15" t="s">
        <v>266</v>
      </c>
      <c r="D65" s="15" t="s">
        <v>231</v>
      </c>
      <c r="E65" s="15" t="s">
        <v>267</v>
      </c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7" t="s">
        <v>35</v>
      </c>
      <c r="X65" s="17" t="s">
        <v>35</v>
      </c>
      <c r="Y65" s="39" t="s">
        <v>125</v>
      </c>
      <c r="Z65" s="16">
        <v>0</v>
      </c>
      <c r="AA65" s="18">
        <v>136</v>
      </c>
      <c r="AB65" s="18">
        <v>530</v>
      </c>
      <c r="AC65" s="18">
        <v>544</v>
      </c>
      <c r="AD65" s="18">
        <f t="shared" si="3"/>
        <v>1074</v>
      </c>
    </row>
    <row r="66" spans="1:30" ht="18.3" x14ac:dyDescent="0.7">
      <c r="A66" s="15" t="s">
        <v>268</v>
      </c>
      <c r="B66" s="21" t="s">
        <v>146</v>
      </c>
      <c r="C66" s="15" t="s">
        <v>107</v>
      </c>
      <c r="D66" s="15" t="s">
        <v>108</v>
      </c>
      <c r="E66" s="15" t="s">
        <v>217</v>
      </c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7" t="s">
        <v>35</v>
      </c>
      <c r="X66" s="17" t="s">
        <v>35</v>
      </c>
      <c r="Y66" s="39" t="s">
        <v>125</v>
      </c>
      <c r="Z66" s="16">
        <v>0</v>
      </c>
      <c r="AA66" s="18">
        <v>119</v>
      </c>
      <c r="AB66" s="18">
        <v>180</v>
      </c>
      <c r="AC66" s="18">
        <v>476</v>
      </c>
      <c r="AD66" s="18">
        <f t="shared" si="3"/>
        <v>656</v>
      </c>
    </row>
    <row r="67" spans="1:30" ht="18.3" x14ac:dyDescent="0.7">
      <c r="A67" s="15" t="s">
        <v>269</v>
      </c>
      <c r="B67" s="21" t="s">
        <v>146</v>
      </c>
      <c r="C67" s="15" t="s">
        <v>197</v>
      </c>
      <c r="D67" s="15" t="s">
        <v>46</v>
      </c>
      <c r="E67" s="15" t="s">
        <v>235</v>
      </c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7" t="s">
        <v>35</v>
      </c>
      <c r="X67" s="17" t="s">
        <v>35</v>
      </c>
      <c r="Y67" s="39" t="s">
        <v>125</v>
      </c>
      <c r="Z67" s="16">
        <v>0</v>
      </c>
      <c r="AA67" s="18">
        <v>119</v>
      </c>
      <c r="AB67" s="18">
        <v>275</v>
      </c>
      <c r="AC67" s="18">
        <v>476</v>
      </c>
      <c r="AD67" s="18">
        <f t="shared" si="3"/>
        <v>751</v>
      </c>
    </row>
    <row r="68" spans="1:30" ht="18.3" x14ac:dyDescent="0.7">
      <c r="A68" s="15" t="s">
        <v>270</v>
      </c>
      <c r="B68" s="21" t="s">
        <v>146</v>
      </c>
      <c r="C68" s="15" t="s">
        <v>114</v>
      </c>
      <c r="D68" s="15" t="s">
        <v>115</v>
      </c>
      <c r="E68" s="15" t="s">
        <v>87</v>
      </c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7" t="s">
        <v>35</v>
      </c>
      <c r="X68" s="17" t="s">
        <v>35</v>
      </c>
      <c r="Y68" s="39" t="s">
        <v>125</v>
      </c>
      <c r="Z68" s="16">
        <v>0</v>
      </c>
      <c r="AA68" s="18">
        <v>136</v>
      </c>
      <c r="AB68" s="18">
        <v>275</v>
      </c>
      <c r="AC68" s="18">
        <v>544</v>
      </c>
      <c r="AD68" s="18">
        <f t="shared" si="3"/>
        <v>819</v>
      </c>
    </row>
    <row r="69" spans="1:30" ht="18.3" x14ac:dyDescent="0.7">
      <c r="A69" s="15" t="s">
        <v>271</v>
      </c>
      <c r="B69" s="21" t="s">
        <v>146</v>
      </c>
      <c r="C69" s="15" t="s">
        <v>272</v>
      </c>
      <c r="D69" s="15" t="s">
        <v>273</v>
      </c>
      <c r="E69" s="15" t="s">
        <v>55</v>
      </c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7" t="s">
        <v>35</v>
      </c>
      <c r="X69" s="17" t="s">
        <v>35</v>
      </c>
      <c r="Y69" s="39" t="s">
        <v>125</v>
      </c>
      <c r="Z69" s="16">
        <v>0</v>
      </c>
      <c r="AA69" s="18">
        <v>136</v>
      </c>
      <c r="AB69" s="18">
        <v>530</v>
      </c>
      <c r="AC69" s="18">
        <v>544</v>
      </c>
      <c r="AD69" s="18">
        <f t="shared" si="3"/>
        <v>1074</v>
      </c>
    </row>
    <row r="70" spans="1:30" ht="18.3" x14ac:dyDescent="0.7">
      <c r="A70" s="15" t="s">
        <v>274</v>
      </c>
      <c r="B70" s="21" t="s">
        <v>146</v>
      </c>
      <c r="C70" s="15" t="s">
        <v>57</v>
      </c>
      <c r="D70" s="15" t="s">
        <v>58</v>
      </c>
      <c r="E70" s="15" t="s">
        <v>129</v>
      </c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7" t="s">
        <v>35</v>
      </c>
      <c r="X70" s="17" t="s">
        <v>35</v>
      </c>
      <c r="Y70" s="39" t="s">
        <v>125</v>
      </c>
      <c r="Z70" s="16">
        <v>0</v>
      </c>
      <c r="AA70" s="18">
        <v>136</v>
      </c>
      <c r="AB70" s="18">
        <v>530</v>
      </c>
      <c r="AC70" s="18">
        <v>544</v>
      </c>
      <c r="AD70" s="18">
        <f t="shared" si="3"/>
        <v>1074</v>
      </c>
    </row>
    <row r="71" spans="1:30" ht="18.3" x14ac:dyDescent="0.7">
      <c r="A71" s="15" t="s">
        <v>275</v>
      </c>
      <c r="B71" s="21" t="s">
        <v>146</v>
      </c>
      <c r="C71" s="15" t="s">
        <v>57</v>
      </c>
      <c r="D71" s="15" t="s">
        <v>58</v>
      </c>
      <c r="E71" s="15" t="s">
        <v>276</v>
      </c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5" t="s">
        <v>35</v>
      </c>
      <c r="X71" s="15" t="s">
        <v>35</v>
      </c>
      <c r="Y71" s="40" t="s">
        <v>125</v>
      </c>
      <c r="Z71" s="16">
        <v>0</v>
      </c>
      <c r="AA71" s="18">
        <v>136</v>
      </c>
      <c r="AB71" s="18">
        <v>360</v>
      </c>
      <c r="AC71" s="18">
        <v>544</v>
      </c>
      <c r="AD71" s="18">
        <f t="shared" si="3"/>
        <v>904</v>
      </c>
    </row>
    <row r="72" spans="1:30" ht="18.3" x14ac:dyDescent="0.7">
      <c r="A72" s="15" t="s">
        <v>277</v>
      </c>
      <c r="B72" s="21" t="s">
        <v>146</v>
      </c>
      <c r="C72" s="15" t="s">
        <v>93</v>
      </c>
      <c r="D72" s="15" t="s">
        <v>63</v>
      </c>
      <c r="E72" s="15" t="s">
        <v>94</v>
      </c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7" t="s">
        <v>35</v>
      </c>
      <c r="X72" s="17" t="s">
        <v>35</v>
      </c>
      <c r="Y72" s="39" t="s">
        <v>125</v>
      </c>
      <c r="Z72" s="16">
        <v>0</v>
      </c>
      <c r="AA72" s="18">
        <v>136</v>
      </c>
      <c r="AB72" s="18">
        <v>530</v>
      </c>
      <c r="AC72" s="18">
        <v>544</v>
      </c>
      <c r="AD72" s="18">
        <f t="shared" si="3"/>
        <v>1074</v>
      </c>
    </row>
    <row r="73" spans="1:30" ht="18.3" x14ac:dyDescent="0.7">
      <c r="A73" s="15" t="s">
        <v>278</v>
      </c>
      <c r="B73" s="21" t="s">
        <v>146</v>
      </c>
      <c r="C73" s="15" t="s">
        <v>86</v>
      </c>
      <c r="D73" s="15" t="s">
        <v>63</v>
      </c>
      <c r="E73" s="15" t="s">
        <v>279</v>
      </c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7" t="s">
        <v>35</v>
      </c>
      <c r="X73" s="17" t="s">
        <v>35</v>
      </c>
      <c r="Y73" s="39" t="s">
        <v>125</v>
      </c>
      <c r="Z73" s="16">
        <v>0</v>
      </c>
      <c r="AA73" s="18">
        <v>136</v>
      </c>
      <c r="AB73" s="18">
        <v>360</v>
      </c>
      <c r="AC73" s="18">
        <v>544</v>
      </c>
      <c r="AD73" s="18">
        <f t="shared" si="3"/>
        <v>904</v>
      </c>
    </row>
    <row r="74" spans="1:30" ht="18.3" x14ac:dyDescent="0.7">
      <c r="A74" s="15" t="s">
        <v>280</v>
      </c>
      <c r="B74" s="21" t="s">
        <v>146</v>
      </c>
      <c r="C74" s="15" t="s">
        <v>62</v>
      </c>
      <c r="D74" s="15" t="s">
        <v>63</v>
      </c>
      <c r="E74" s="15" t="s">
        <v>281</v>
      </c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5" t="s">
        <v>35</v>
      </c>
      <c r="X74" s="15" t="s">
        <v>35</v>
      </c>
      <c r="Y74" s="40" t="s">
        <v>125</v>
      </c>
      <c r="Z74" s="16">
        <v>0</v>
      </c>
      <c r="AA74" s="18">
        <v>136</v>
      </c>
      <c r="AB74" s="18">
        <v>360</v>
      </c>
      <c r="AC74" s="18">
        <v>544</v>
      </c>
      <c r="AD74" s="18">
        <f t="shared" si="3"/>
        <v>904</v>
      </c>
    </row>
    <row r="75" spans="1:30" ht="18.3" x14ac:dyDescent="0.7">
      <c r="A75" s="15" t="s">
        <v>282</v>
      </c>
      <c r="B75" s="21" t="s">
        <v>146</v>
      </c>
      <c r="C75" s="15" t="s">
        <v>283</v>
      </c>
      <c r="D75" s="15"/>
      <c r="E75" s="15" t="s">
        <v>284</v>
      </c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7" t="s">
        <v>35</v>
      </c>
      <c r="X75" s="17" t="s">
        <v>35</v>
      </c>
      <c r="Y75" s="39" t="s">
        <v>125</v>
      </c>
      <c r="Z75" s="16">
        <v>0</v>
      </c>
      <c r="AA75" s="18">
        <v>119</v>
      </c>
      <c r="AB75" s="18">
        <v>275</v>
      </c>
      <c r="AC75" s="18">
        <v>476</v>
      </c>
      <c r="AD75" s="18">
        <f t="shared" si="3"/>
        <v>751</v>
      </c>
    </row>
    <row r="76" spans="1:30" ht="15.75" customHeight="1" x14ac:dyDescent="0.7"/>
    <row r="77" spans="1:30" ht="15.75" customHeight="1" x14ac:dyDescent="0.7"/>
    <row r="78" spans="1:30" ht="15.75" customHeight="1" x14ac:dyDescent="0.7"/>
    <row r="79" spans="1:30" ht="15.75" customHeight="1" x14ac:dyDescent="0.7"/>
    <row r="80" spans="1:30" ht="15.75" customHeight="1" x14ac:dyDescent="0.7"/>
    <row r="81" ht="15.75" customHeight="1" x14ac:dyDescent="0.7"/>
    <row r="82" ht="15.75" customHeight="1" x14ac:dyDescent="0.7"/>
    <row r="83" ht="15.75" customHeight="1" x14ac:dyDescent="0.7"/>
    <row r="84" ht="15.75" customHeight="1" x14ac:dyDescent="0.7"/>
    <row r="85" ht="15.75" customHeight="1" x14ac:dyDescent="0.7"/>
    <row r="86" ht="15.75" customHeight="1" x14ac:dyDescent="0.7"/>
    <row r="87" ht="15.75" customHeight="1" x14ac:dyDescent="0.7"/>
    <row r="88" ht="15.75" customHeight="1" x14ac:dyDescent="0.7"/>
    <row r="89" ht="15.75" customHeight="1" x14ac:dyDescent="0.7"/>
    <row r="90" ht="15.75" customHeight="1" x14ac:dyDescent="0.7"/>
    <row r="91" ht="15.75" customHeight="1" x14ac:dyDescent="0.7"/>
    <row r="92" ht="15.75" customHeight="1" x14ac:dyDescent="0.7"/>
    <row r="93" ht="15.75" customHeight="1" x14ac:dyDescent="0.7"/>
    <row r="94" ht="15.75" customHeight="1" x14ac:dyDescent="0.7"/>
    <row r="95" ht="15.75" customHeight="1" x14ac:dyDescent="0.7"/>
    <row r="96" ht="15.75" customHeight="1" x14ac:dyDescent="0.7"/>
    <row r="97" ht="15.75" customHeight="1" x14ac:dyDescent="0.7"/>
    <row r="98" ht="15.75" customHeight="1" x14ac:dyDescent="0.7"/>
    <row r="99" ht="15.75" customHeight="1" x14ac:dyDescent="0.7"/>
    <row r="100" ht="15.75" customHeight="1" x14ac:dyDescent="0.7"/>
    <row r="101" ht="15.75" customHeight="1" x14ac:dyDescent="0.7"/>
    <row r="102" ht="15.75" customHeight="1" x14ac:dyDescent="0.7"/>
    <row r="103" ht="15.75" customHeight="1" x14ac:dyDescent="0.7"/>
    <row r="104" ht="15.75" customHeight="1" x14ac:dyDescent="0.7"/>
    <row r="105" ht="15.75" customHeight="1" x14ac:dyDescent="0.7"/>
    <row r="106" ht="15.75" customHeight="1" x14ac:dyDescent="0.7"/>
    <row r="107" ht="15.75" customHeight="1" x14ac:dyDescent="0.7"/>
    <row r="108" ht="15.75" customHeight="1" x14ac:dyDescent="0.7"/>
    <row r="109" ht="15.75" customHeight="1" x14ac:dyDescent="0.7"/>
    <row r="110" ht="15.75" customHeight="1" x14ac:dyDescent="0.7"/>
    <row r="111" ht="15.75" customHeight="1" x14ac:dyDescent="0.7"/>
    <row r="112" ht="15.75" customHeight="1" x14ac:dyDescent="0.7"/>
    <row r="113" ht="15.75" customHeight="1" x14ac:dyDescent="0.7"/>
    <row r="114" ht="15.75" customHeight="1" x14ac:dyDescent="0.7"/>
    <row r="115" ht="15.75" customHeight="1" x14ac:dyDescent="0.7"/>
    <row r="116" ht="15.75" customHeight="1" x14ac:dyDescent="0.7"/>
    <row r="117" ht="15.75" customHeight="1" x14ac:dyDescent="0.7"/>
    <row r="118" ht="15.75" customHeight="1" x14ac:dyDescent="0.7"/>
    <row r="119" ht="15.75" customHeight="1" x14ac:dyDescent="0.7"/>
    <row r="120" ht="15.75" customHeight="1" x14ac:dyDescent="0.7"/>
    <row r="121" ht="15.75" customHeight="1" x14ac:dyDescent="0.7"/>
    <row r="122" ht="15.75" customHeight="1" x14ac:dyDescent="0.7"/>
    <row r="123" ht="15.75" customHeight="1" x14ac:dyDescent="0.7"/>
    <row r="124" ht="15.75" customHeight="1" x14ac:dyDescent="0.7"/>
    <row r="125" ht="15.75" customHeight="1" x14ac:dyDescent="0.7"/>
    <row r="126" ht="15.75" customHeight="1" x14ac:dyDescent="0.7"/>
    <row r="127" ht="15.75" customHeight="1" x14ac:dyDescent="0.7"/>
    <row r="128" ht="15.75" customHeight="1" x14ac:dyDescent="0.7"/>
    <row r="129" ht="15.75" customHeight="1" x14ac:dyDescent="0.7"/>
    <row r="130" ht="15.75" customHeight="1" x14ac:dyDescent="0.7"/>
    <row r="131" ht="15.75" customHeight="1" x14ac:dyDescent="0.7"/>
    <row r="132" ht="15.75" customHeight="1" x14ac:dyDescent="0.7"/>
    <row r="133" ht="15.75" customHeight="1" x14ac:dyDescent="0.7"/>
    <row r="134" ht="15.75" customHeight="1" x14ac:dyDescent="0.7"/>
    <row r="135" ht="15.75" customHeight="1" x14ac:dyDescent="0.7"/>
    <row r="136" ht="15.75" customHeight="1" x14ac:dyDescent="0.7"/>
    <row r="137" ht="15.75" customHeight="1" x14ac:dyDescent="0.7"/>
    <row r="138" ht="15.75" customHeight="1" x14ac:dyDescent="0.7"/>
    <row r="139" ht="15.75" customHeight="1" x14ac:dyDescent="0.7"/>
    <row r="140" ht="15.75" customHeight="1" x14ac:dyDescent="0.7"/>
    <row r="141" ht="15.75" customHeight="1" x14ac:dyDescent="0.7"/>
    <row r="142" ht="15.75" customHeight="1" x14ac:dyDescent="0.7"/>
    <row r="143" ht="15.75" customHeight="1" x14ac:dyDescent="0.7"/>
    <row r="144" ht="15.75" customHeight="1" x14ac:dyDescent="0.7"/>
    <row r="145" ht="15.75" customHeight="1" x14ac:dyDescent="0.7"/>
    <row r="146" ht="15.75" customHeight="1" x14ac:dyDescent="0.7"/>
    <row r="147" ht="15.75" customHeight="1" x14ac:dyDescent="0.7"/>
    <row r="148" ht="15.75" customHeight="1" x14ac:dyDescent="0.7"/>
    <row r="149" ht="15.75" customHeight="1" x14ac:dyDescent="0.7"/>
    <row r="150" ht="15.75" customHeight="1" x14ac:dyDescent="0.7"/>
    <row r="151" ht="15.75" customHeight="1" x14ac:dyDescent="0.7"/>
    <row r="152" ht="15.75" customHeight="1" x14ac:dyDescent="0.7"/>
    <row r="153" ht="15.75" customHeight="1" x14ac:dyDescent="0.7"/>
    <row r="154" ht="15.75" customHeight="1" x14ac:dyDescent="0.7"/>
    <row r="155" ht="15.75" customHeight="1" x14ac:dyDescent="0.7"/>
    <row r="156" ht="15.75" customHeight="1" x14ac:dyDescent="0.7"/>
    <row r="157" ht="15.75" customHeight="1" x14ac:dyDescent="0.7"/>
    <row r="158" ht="15.75" customHeight="1" x14ac:dyDescent="0.7"/>
    <row r="159" ht="15.75" customHeight="1" x14ac:dyDescent="0.7"/>
    <row r="160" ht="15.75" customHeight="1" x14ac:dyDescent="0.7"/>
    <row r="161" ht="15.75" customHeight="1" x14ac:dyDescent="0.7"/>
    <row r="162" ht="15.75" customHeight="1" x14ac:dyDescent="0.7"/>
    <row r="163" ht="15.75" customHeight="1" x14ac:dyDescent="0.7"/>
    <row r="164" ht="15.75" customHeight="1" x14ac:dyDescent="0.7"/>
    <row r="165" ht="15.75" customHeight="1" x14ac:dyDescent="0.7"/>
    <row r="166" ht="15.75" customHeight="1" x14ac:dyDescent="0.7"/>
    <row r="167" ht="15.75" customHeight="1" x14ac:dyDescent="0.7"/>
    <row r="168" ht="15.75" customHeight="1" x14ac:dyDescent="0.7"/>
    <row r="169" ht="15.75" customHeight="1" x14ac:dyDescent="0.7"/>
    <row r="170" ht="15.75" customHeight="1" x14ac:dyDescent="0.7"/>
    <row r="171" ht="15.75" customHeight="1" x14ac:dyDescent="0.7"/>
    <row r="172" ht="15.75" customHeight="1" x14ac:dyDescent="0.7"/>
    <row r="173" ht="15.75" customHeight="1" x14ac:dyDescent="0.7"/>
    <row r="174" ht="15.75" customHeight="1" x14ac:dyDescent="0.7"/>
    <row r="175" ht="15.75" customHeight="1" x14ac:dyDescent="0.7"/>
    <row r="176" ht="15.75" customHeight="1" x14ac:dyDescent="0.7"/>
    <row r="177" ht="15.75" customHeight="1" x14ac:dyDescent="0.7"/>
    <row r="178" ht="15.75" customHeight="1" x14ac:dyDescent="0.7"/>
    <row r="179" ht="15.75" customHeight="1" x14ac:dyDescent="0.7"/>
    <row r="180" ht="15.75" customHeight="1" x14ac:dyDescent="0.7"/>
    <row r="181" ht="15.75" customHeight="1" x14ac:dyDescent="0.7"/>
    <row r="182" ht="15.75" customHeight="1" x14ac:dyDescent="0.7"/>
    <row r="183" ht="15.75" customHeight="1" x14ac:dyDescent="0.7"/>
    <row r="184" ht="15.75" customHeight="1" x14ac:dyDescent="0.7"/>
    <row r="185" ht="15.75" customHeight="1" x14ac:dyDescent="0.7"/>
    <row r="186" ht="15.75" customHeight="1" x14ac:dyDescent="0.7"/>
    <row r="187" ht="15.75" customHeight="1" x14ac:dyDescent="0.7"/>
    <row r="188" ht="15.75" customHeight="1" x14ac:dyDescent="0.7"/>
    <row r="189" ht="15.75" customHeight="1" x14ac:dyDescent="0.7"/>
    <row r="190" ht="15.75" customHeight="1" x14ac:dyDescent="0.7"/>
    <row r="191" ht="15.75" customHeight="1" x14ac:dyDescent="0.7"/>
    <row r="192" ht="15.75" customHeight="1" x14ac:dyDescent="0.7"/>
    <row r="193" ht="15.75" customHeight="1" x14ac:dyDescent="0.7"/>
    <row r="194" ht="15.75" customHeight="1" x14ac:dyDescent="0.7"/>
    <row r="195" ht="15.75" customHeight="1" x14ac:dyDescent="0.7"/>
    <row r="196" ht="15.75" customHeight="1" x14ac:dyDescent="0.7"/>
    <row r="197" ht="15.75" customHeight="1" x14ac:dyDescent="0.7"/>
    <row r="198" ht="15.75" customHeight="1" x14ac:dyDescent="0.7"/>
    <row r="199" ht="15.75" customHeight="1" x14ac:dyDescent="0.7"/>
    <row r="200" ht="15.75" customHeight="1" x14ac:dyDescent="0.7"/>
    <row r="201" ht="15.75" customHeight="1" x14ac:dyDescent="0.7"/>
    <row r="202" ht="15.75" customHeight="1" x14ac:dyDescent="0.7"/>
    <row r="203" ht="15.75" customHeight="1" x14ac:dyDescent="0.7"/>
    <row r="204" ht="15.75" customHeight="1" x14ac:dyDescent="0.7"/>
    <row r="205" ht="15.75" customHeight="1" x14ac:dyDescent="0.7"/>
    <row r="206" ht="15.75" customHeight="1" x14ac:dyDescent="0.7"/>
    <row r="207" ht="15.75" customHeight="1" x14ac:dyDescent="0.7"/>
    <row r="208" ht="15.75" customHeight="1" x14ac:dyDescent="0.7"/>
    <row r="209" ht="15.75" customHeight="1" x14ac:dyDescent="0.7"/>
    <row r="210" ht="15.75" customHeight="1" x14ac:dyDescent="0.7"/>
    <row r="211" ht="15.75" customHeight="1" x14ac:dyDescent="0.7"/>
    <row r="212" ht="15.75" customHeight="1" x14ac:dyDescent="0.7"/>
    <row r="213" ht="15.75" customHeight="1" x14ac:dyDescent="0.7"/>
    <row r="214" ht="15.75" customHeight="1" x14ac:dyDescent="0.7"/>
    <row r="215" ht="15.75" customHeight="1" x14ac:dyDescent="0.7"/>
    <row r="216" ht="15.75" customHeight="1" x14ac:dyDescent="0.7"/>
    <row r="217" ht="15.75" customHeight="1" x14ac:dyDescent="0.7"/>
    <row r="218" ht="15.75" customHeight="1" x14ac:dyDescent="0.7"/>
    <row r="219" ht="15.75" customHeight="1" x14ac:dyDescent="0.7"/>
    <row r="220" ht="15.75" customHeight="1" x14ac:dyDescent="0.7"/>
    <row r="221" ht="15.75" customHeight="1" x14ac:dyDescent="0.7"/>
    <row r="222" ht="15.75" customHeight="1" x14ac:dyDescent="0.7"/>
    <row r="223" ht="15.75" customHeight="1" x14ac:dyDescent="0.7"/>
    <row r="224" ht="15.75" customHeight="1" x14ac:dyDescent="0.7"/>
    <row r="225" ht="15.75" customHeight="1" x14ac:dyDescent="0.7"/>
    <row r="226" ht="15.75" customHeight="1" x14ac:dyDescent="0.7"/>
    <row r="227" ht="15.75" customHeight="1" x14ac:dyDescent="0.7"/>
    <row r="228" ht="15.75" customHeight="1" x14ac:dyDescent="0.7"/>
    <row r="229" ht="15.75" customHeight="1" x14ac:dyDescent="0.7"/>
    <row r="230" ht="15.75" customHeight="1" x14ac:dyDescent="0.7"/>
    <row r="231" ht="15.75" customHeight="1" x14ac:dyDescent="0.7"/>
    <row r="232" ht="15.75" customHeight="1" x14ac:dyDescent="0.7"/>
    <row r="233" ht="15.75" customHeight="1" x14ac:dyDescent="0.7"/>
    <row r="234" ht="15.75" customHeight="1" x14ac:dyDescent="0.7"/>
    <row r="235" ht="15.75" customHeight="1" x14ac:dyDescent="0.7"/>
    <row r="236" ht="15.75" customHeight="1" x14ac:dyDescent="0.7"/>
    <row r="237" ht="15.75" customHeight="1" x14ac:dyDescent="0.7"/>
    <row r="238" ht="15.75" customHeight="1" x14ac:dyDescent="0.7"/>
    <row r="239" ht="15.75" customHeight="1" x14ac:dyDescent="0.7"/>
    <row r="240" ht="15.75" customHeight="1" x14ac:dyDescent="0.7"/>
    <row r="241" ht="15.75" customHeight="1" x14ac:dyDescent="0.7"/>
    <row r="242" ht="15.75" customHeight="1" x14ac:dyDescent="0.7"/>
    <row r="243" ht="15.75" customHeight="1" x14ac:dyDescent="0.7"/>
    <row r="244" ht="15.75" customHeight="1" x14ac:dyDescent="0.7"/>
    <row r="245" ht="15.75" customHeight="1" x14ac:dyDescent="0.7"/>
    <row r="246" ht="15.75" customHeight="1" x14ac:dyDescent="0.7"/>
    <row r="247" ht="15.75" customHeight="1" x14ac:dyDescent="0.7"/>
    <row r="248" ht="15.75" customHeight="1" x14ac:dyDescent="0.7"/>
    <row r="249" ht="15.75" customHeight="1" x14ac:dyDescent="0.7"/>
    <row r="250" ht="15.75" customHeight="1" x14ac:dyDescent="0.7"/>
    <row r="251" ht="15.75" customHeight="1" x14ac:dyDescent="0.7"/>
    <row r="252" ht="15.75" customHeight="1" x14ac:dyDescent="0.7"/>
    <row r="253" ht="15.75" customHeight="1" x14ac:dyDescent="0.7"/>
    <row r="254" ht="15.75" customHeight="1" x14ac:dyDescent="0.7"/>
    <row r="255" ht="15.75" customHeight="1" x14ac:dyDescent="0.7"/>
    <row r="256" ht="15.75" customHeight="1" x14ac:dyDescent="0.7"/>
    <row r="257" ht="15.75" customHeight="1" x14ac:dyDescent="0.7"/>
    <row r="258" ht="15.75" customHeight="1" x14ac:dyDescent="0.7"/>
    <row r="259" ht="15.75" customHeight="1" x14ac:dyDescent="0.7"/>
    <row r="260" ht="15.75" customHeight="1" x14ac:dyDescent="0.7"/>
    <row r="261" ht="15.75" customHeight="1" x14ac:dyDescent="0.7"/>
    <row r="262" ht="15.75" customHeight="1" x14ac:dyDescent="0.7"/>
    <row r="263" ht="15.75" customHeight="1" x14ac:dyDescent="0.7"/>
    <row r="264" ht="15.75" customHeight="1" x14ac:dyDescent="0.7"/>
    <row r="265" ht="15.75" customHeight="1" x14ac:dyDescent="0.7"/>
    <row r="266" ht="15.75" customHeight="1" x14ac:dyDescent="0.7"/>
    <row r="267" ht="15.75" customHeight="1" x14ac:dyDescent="0.7"/>
    <row r="268" ht="15.75" customHeight="1" x14ac:dyDescent="0.7"/>
    <row r="269" ht="15.75" customHeight="1" x14ac:dyDescent="0.7"/>
    <row r="270" ht="15.75" customHeight="1" x14ac:dyDescent="0.7"/>
    <row r="271" ht="15.75" customHeight="1" x14ac:dyDescent="0.7"/>
    <row r="272" ht="15.75" customHeight="1" x14ac:dyDescent="0.7"/>
    <row r="273" ht="15.75" customHeight="1" x14ac:dyDescent="0.7"/>
    <row r="274" ht="15.75" customHeight="1" x14ac:dyDescent="0.7"/>
    <row r="275" ht="15.75" customHeight="1" x14ac:dyDescent="0.7"/>
    <row r="276" ht="15.75" customHeight="1" x14ac:dyDescent="0.7"/>
    <row r="277" ht="15.75" customHeight="1" x14ac:dyDescent="0.7"/>
    <row r="278" ht="15.75" customHeight="1" x14ac:dyDescent="0.7"/>
    <row r="279" ht="15.75" customHeight="1" x14ac:dyDescent="0.7"/>
    <row r="280" ht="15.75" customHeight="1" x14ac:dyDescent="0.7"/>
    <row r="281" ht="15.75" customHeight="1" x14ac:dyDescent="0.7"/>
    <row r="282" ht="15.75" customHeight="1" x14ac:dyDescent="0.7"/>
    <row r="283" ht="15.75" customHeight="1" x14ac:dyDescent="0.7"/>
    <row r="284" ht="15.75" customHeight="1" x14ac:dyDescent="0.7"/>
    <row r="285" ht="15.75" customHeight="1" x14ac:dyDescent="0.7"/>
    <row r="286" ht="15.75" customHeight="1" x14ac:dyDescent="0.7"/>
    <row r="287" ht="15.75" customHeight="1" x14ac:dyDescent="0.7"/>
    <row r="288" ht="15.75" customHeight="1" x14ac:dyDescent="0.7"/>
    <row r="289" ht="15.75" customHeight="1" x14ac:dyDescent="0.7"/>
    <row r="290" ht="15.75" customHeight="1" x14ac:dyDescent="0.7"/>
    <row r="291" ht="15.75" customHeight="1" x14ac:dyDescent="0.7"/>
    <row r="292" ht="15.75" customHeight="1" x14ac:dyDescent="0.7"/>
    <row r="293" ht="15.75" customHeight="1" x14ac:dyDescent="0.7"/>
    <row r="294" ht="15.75" customHeight="1" x14ac:dyDescent="0.7"/>
    <row r="295" ht="15.75" customHeight="1" x14ac:dyDescent="0.7"/>
    <row r="296" ht="15.75" customHeight="1" x14ac:dyDescent="0.7"/>
    <row r="297" ht="15.75" customHeight="1" x14ac:dyDescent="0.7"/>
    <row r="298" ht="15.75" customHeight="1" x14ac:dyDescent="0.7"/>
    <row r="299" ht="15.75" customHeight="1" x14ac:dyDescent="0.7"/>
    <row r="300" ht="15.75" customHeight="1" x14ac:dyDescent="0.7"/>
    <row r="301" ht="15.75" customHeight="1" x14ac:dyDescent="0.7"/>
    <row r="302" ht="15.75" customHeight="1" x14ac:dyDescent="0.7"/>
    <row r="303" ht="15.75" customHeight="1" x14ac:dyDescent="0.7"/>
    <row r="304" ht="15.75" customHeight="1" x14ac:dyDescent="0.7"/>
    <row r="305" ht="15.75" customHeight="1" x14ac:dyDescent="0.7"/>
    <row r="306" ht="15.75" customHeight="1" x14ac:dyDescent="0.7"/>
    <row r="307" ht="15.75" customHeight="1" x14ac:dyDescent="0.7"/>
    <row r="308" ht="15.75" customHeight="1" x14ac:dyDescent="0.7"/>
    <row r="309" ht="15.75" customHeight="1" x14ac:dyDescent="0.7"/>
    <row r="310" ht="15.75" customHeight="1" x14ac:dyDescent="0.7"/>
    <row r="311" ht="15.75" customHeight="1" x14ac:dyDescent="0.7"/>
    <row r="312" ht="15.75" customHeight="1" x14ac:dyDescent="0.7"/>
    <row r="313" ht="15.75" customHeight="1" x14ac:dyDescent="0.7"/>
    <row r="314" ht="15.75" customHeight="1" x14ac:dyDescent="0.7"/>
    <row r="315" ht="15.75" customHeight="1" x14ac:dyDescent="0.7"/>
    <row r="316" ht="15.75" customHeight="1" x14ac:dyDescent="0.7"/>
    <row r="317" ht="15.75" customHeight="1" x14ac:dyDescent="0.7"/>
    <row r="318" ht="15.75" customHeight="1" x14ac:dyDescent="0.7"/>
    <row r="319" ht="15.75" customHeight="1" x14ac:dyDescent="0.7"/>
    <row r="320" ht="15.75" customHeight="1" x14ac:dyDescent="0.7"/>
    <row r="321" ht="15.75" customHeight="1" x14ac:dyDescent="0.7"/>
    <row r="322" ht="15.75" customHeight="1" x14ac:dyDescent="0.7"/>
    <row r="323" ht="15.75" customHeight="1" x14ac:dyDescent="0.7"/>
    <row r="324" ht="15.75" customHeight="1" x14ac:dyDescent="0.7"/>
    <row r="325" ht="15.75" customHeight="1" x14ac:dyDescent="0.7"/>
    <row r="326" ht="15.75" customHeight="1" x14ac:dyDescent="0.7"/>
    <row r="327" ht="15.75" customHeight="1" x14ac:dyDescent="0.7"/>
    <row r="328" ht="15.75" customHeight="1" x14ac:dyDescent="0.7"/>
    <row r="329" ht="15.75" customHeight="1" x14ac:dyDescent="0.7"/>
    <row r="330" ht="15.75" customHeight="1" x14ac:dyDescent="0.7"/>
    <row r="331" ht="15.75" customHeight="1" x14ac:dyDescent="0.7"/>
    <row r="332" ht="15.75" customHeight="1" x14ac:dyDescent="0.7"/>
    <row r="333" ht="15.75" customHeight="1" x14ac:dyDescent="0.7"/>
    <row r="334" ht="15.75" customHeight="1" x14ac:dyDescent="0.7"/>
    <row r="335" ht="15.75" customHeight="1" x14ac:dyDescent="0.7"/>
    <row r="336" ht="15.75" customHeight="1" x14ac:dyDescent="0.7"/>
    <row r="337" ht="15.75" customHeight="1" x14ac:dyDescent="0.7"/>
    <row r="338" ht="15.75" customHeight="1" x14ac:dyDescent="0.7"/>
    <row r="339" ht="15.75" customHeight="1" x14ac:dyDescent="0.7"/>
    <row r="340" ht="15.75" customHeight="1" x14ac:dyDescent="0.7"/>
    <row r="341" ht="15.75" customHeight="1" x14ac:dyDescent="0.7"/>
    <row r="342" ht="15.75" customHeight="1" x14ac:dyDescent="0.7"/>
    <row r="343" ht="15.75" customHeight="1" x14ac:dyDescent="0.7"/>
    <row r="344" ht="15.75" customHeight="1" x14ac:dyDescent="0.7"/>
    <row r="345" ht="15.75" customHeight="1" x14ac:dyDescent="0.7"/>
    <row r="346" ht="15.75" customHeight="1" x14ac:dyDescent="0.7"/>
    <row r="347" ht="15.75" customHeight="1" x14ac:dyDescent="0.7"/>
    <row r="348" ht="15.75" customHeight="1" x14ac:dyDescent="0.7"/>
    <row r="349" ht="15.75" customHeight="1" x14ac:dyDescent="0.7"/>
    <row r="350" ht="15.75" customHeight="1" x14ac:dyDescent="0.7"/>
    <row r="351" ht="15.75" customHeight="1" x14ac:dyDescent="0.7"/>
    <row r="352" ht="15.75" customHeight="1" x14ac:dyDescent="0.7"/>
    <row r="353" ht="15.75" customHeight="1" x14ac:dyDescent="0.7"/>
    <row r="354" ht="15.75" customHeight="1" x14ac:dyDescent="0.7"/>
    <row r="355" ht="15.75" customHeight="1" x14ac:dyDescent="0.7"/>
    <row r="356" ht="15.75" customHeight="1" x14ac:dyDescent="0.7"/>
    <row r="357" ht="15.75" customHeight="1" x14ac:dyDescent="0.7"/>
    <row r="358" ht="15.75" customHeight="1" x14ac:dyDescent="0.7"/>
    <row r="359" ht="15.75" customHeight="1" x14ac:dyDescent="0.7"/>
    <row r="360" ht="15.75" customHeight="1" x14ac:dyDescent="0.7"/>
    <row r="361" ht="15.75" customHeight="1" x14ac:dyDescent="0.7"/>
    <row r="362" ht="15.75" customHeight="1" x14ac:dyDescent="0.7"/>
    <row r="363" ht="15.75" customHeight="1" x14ac:dyDescent="0.7"/>
    <row r="364" ht="15.75" customHeight="1" x14ac:dyDescent="0.7"/>
    <row r="365" ht="15.75" customHeight="1" x14ac:dyDescent="0.7"/>
    <row r="366" ht="15.75" customHeight="1" x14ac:dyDescent="0.7"/>
    <row r="367" ht="15.75" customHeight="1" x14ac:dyDescent="0.7"/>
    <row r="368" ht="15.75" customHeight="1" x14ac:dyDescent="0.7"/>
    <row r="369" ht="15.75" customHeight="1" x14ac:dyDescent="0.7"/>
    <row r="370" ht="15.75" customHeight="1" x14ac:dyDescent="0.7"/>
    <row r="371" ht="15.75" customHeight="1" x14ac:dyDescent="0.7"/>
    <row r="372" ht="15.75" customHeight="1" x14ac:dyDescent="0.7"/>
    <row r="373" ht="15.75" customHeight="1" x14ac:dyDescent="0.7"/>
    <row r="374" ht="15.75" customHeight="1" x14ac:dyDescent="0.7"/>
    <row r="375" ht="15.75" customHeight="1" x14ac:dyDescent="0.7"/>
    <row r="376" ht="15.75" customHeight="1" x14ac:dyDescent="0.7"/>
    <row r="377" ht="15.75" customHeight="1" x14ac:dyDescent="0.7"/>
    <row r="378" ht="15.75" customHeight="1" x14ac:dyDescent="0.7"/>
    <row r="379" ht="15.75" customHeight="1" x14ac:dyDescent="0.7"/>
    <row r="380" ht="15.75" customHeight="1" x14ac:dyDescent="0.7"/>
    <row r="381" ht="15.75" customHeight="1" x14ac:dyDescent="0.7"/>
    <row r="382" ht="15.75" customHeight="1" x14ac:dyDescent="0.7"/>
    <row r="383" ht="15.75" customHeight="1" x14ac:dyDescent="0.7"/>
    <row r="384" ht="15.75" customHeight="1" x14ac:dyDescent="0.7"/>
    <row r="385" ht="15.75" customHeight="1" x14ac:dyDescent="0.7"/>
    <row r="386" ht="15.75" customHeight="1" x14ac:dyDescent="0.7"/>
    <row r="387" ht="15.75" customHeight="1" x14ac:dyDescent="0.7"/>
    <row r="388" ht="15.75" customHeight="1" x14ac:dyDescent="0.7"/>
    <row r="389" ht="15.75" customHeight="1" x14ac:dyDescent="0.7"/>
    <row r="390" ht="15.75" customHeight="1" x14ac:dyDescent="0.7"/>
    <row r="391" ht="15.75" customHeight="1" x14ac:dyDescent="0.7"/>
    <row r="392" ht="15.75" customHeight="1" x14ac:dyDescent="0.7"/>
    <row r="393" ht="15.75" customHeight="1" x14ac:dyDescent="0.7"/>
    <row r="394" ht="15.75" customHeight="1" x14ac:dyDescent="0.7"/>
    <row r="395" ht="15.75" customHeight="1" x14ac:dyDescent="0.7"/>
    <row r="396" ht="15.75" customHeight="1" x14ac:dyDescent="0.7"/>
    <row r="397" ht="15.75" customHeight="1" x14ac:dyDescent="0.7"/>
    <row r="398" ht="15.75" customHeight="1" x14ac:dyDescent="0.7"/>
    <row r="399" ht="15.75" customHeight="1" x14ac:dyDescent="0.7"/>
    <row r="400" ht="15.75" customHeight="1" x14ac:dyDescent="0.7"/>
    <row r="401" ht="15.75" customHeight="1" x14ac:dyDescent="0.7"/>
    <row r="402" ht="15.75" customHeight="1" x14ac:dyDescent="0.7"/>
    <row r="403" ht="15.75" customHeight="1" x14ac:dyDescent="0.7"/>
    <row r="404" ht="15.75" customHeight="1" x14ac:dyDescent="0.7"/>
    <row r="405" ht="15.75" customHeight="1" x14ac:dyDescent="0.7"/>
    <row r="406" ht="15.75" customHeight="1" x14ac:dyDescent="0.7"/>
    <row r="407" ht="15.75" customHeight="1" x14ac:dyDescent="0.7"/>
    <row r="408" ht="15.75" customHeight="1" x14ac:dyDescent="0.7"/>
    <row r="409" ht="15.75" customHeight="1" x14ac:dyDescent="0.7"/>
    <row r="410" ht="15.75" customHeight="1" x14ac:dyDescent="0.7"/>
    <row r="411" ht="15.75" customHeight="1" x14ac:dyDescent="0.7"/>
    <row r="412" ht="15.75" customHeight="1" x14ac:dyDescent="0.7"/>
    <row r="413" ht="15.75" customHeight="1" x14ac:dyDescent="0.7"/>
    <row r="414" ht="15.75" customHeight="1" x14ac:dyDescent="0.7"/>
    <row r="415" ht="15.75" customHeight="1" x14ac:dyDescent="0.7"/>
    <row r="416" ht="15.75" customHeight="1" x14ac:dyDescent="0.7"/>
    <row r="417" ht="15.75" customHeight="1" x14ac:dyDescent="0.7"/>
    <row r="418" ht="15.75" customHeight="1" x14ac:dyDescent="0.7"/>
    <row r="419" ht="15.75" customHeight="1" x14ac:dyDescent="0.7"/>
    <row r="420" ht="15.75" customHeight="1" x14ac:dyDescent="0.7"/>
    <row r="421" ht="15.75" customHeight="1" x14ac:dyDescent="0.7"/>
    <row r="422" ht="15.75" customHeight="1" x14ac:dyDescent="0.7"/>
    <row r="423" ht="15.75" customHeight="1" x14ac:dyDescent="0.7"/>
    <row r="424" ht="15.75" customHeight="1" x14ac:dyDescent="0.7"/>
    <row r="425" ht="15.75" customHeight="1" x14ac:dyDescent="0.7"/>
    <row r="426" ht="15.75" customHeight="1" x14ac:dyDescent="0.7"/>
    <row r="427" ht="15.75" customHeight="1" x14ac:dyDescent="0.7"/>
    <row r="428" ht="15.75" customHeight="1" x14ac:dyDescent="0.7"/>
    <row r="429" ht="15.75" customHeight="1" x14ac:dyDescent="0.7"/>
    <row r="430" ht="15.75" customHeight="1" x14ac:dyDescent="0.7"/>
    <row r="431" ht="15.75" customHeight="1" x14ac:dyDescent="0.7"/>
    <row r="432" ht="15.75" customHeight="1" x14ac:dyDescent="0.7"/>
    <row r="433" ht="15.75" customHeight="1" x14ac:dyDescent="0.7"/>
    <row r="434" ht="15.75" customHeight="1" x14ac:dyDescent="0.7"/>
    <row r="435" ht="15.75" customHeight="1" x14ac:dyDescent="0.7"/>
    <row r="436" ht="15.75" customHeight="1" x14ac:dyDescent="0.7"/>
    <row r="437" ht="15.75" customHeight="1" x14ac:dyDescent="0.7"/>
    <row r="438" ht="15.75" customHeight="1" x14ac:dyDescent="0.7"/>
    <row r="439" ht="15.75" customHeight="1" x14ac:dyDescent="0.7"/>
    <row r="440" ht="15.75" customHeight="1" x14ac:dyDescent="0.7"/>
    <row r="441" ht="15.75" customHeight="1" x14ac:dyDescent="0.7"/>
    <row r="442" ht="15.75" customHeight="1" x14ac:dyDescent="0.7"/>
    <row r="443" ht="15.75" customHeight="1" x14ac:dyDescent="0.7"/>
    <row r="444" ht="15.75" customHeight="1" x14ac:dyDescent="0.7"/>
    <row r="445" ht="15.75" customHeight="1" x14ac:dyDescent="0.7"/>
    <row r="446" ht="15.75" customHeight="1" x14ac:dyDescent="0.7"/>
    <row r="447" ht="15.75" customHeight="1" x14ac:dyDescent="0.7"/>
    <row r="448" ht="15.75" customHeight="1" x14ac:dyDescent="0.7"/>
    <row r="449" ht="15.75" customHeight="1" x14ac:dyDescent="0.7"/>
    <row r="450" ht="15.75" customHeight="1" x14ac:dyDescent="0.7"/>
    <row r="451" ht="15.75" customHeight="1" x14ac:dyDescent="0.7"/>
    <row r="452" ht="15.75" customHeight="1" x14ac:dyDescent="0.7"/>
    <row r="453" ht="15.75" customHeight="1" x14ac:dyDescent="0.7"/>
    <row r="454" ht="15.75" customHeight="1" x14ac:dyDescent="0.7"/>
    <row r="455" ht="15.75" customHeight="1" x14ac:dyDescent="0.7"/>
    <row r="456" ht="15.75" customHeight="1" x14ac:dyDescent="0.7"/>
    <row r="457" ht="15.75" customHeight="1" x14ac:dyDescent="0.7"/>
    <row r="458" ht="15.75" customHeight="1" x14ac:dyDescent="0.7"/>
    <row r="459" ht="15.75" customHeight="1" x14ac:dyDescent="0.7"/>
    <row r="460" ht="15.75" customHeight="1" x14ac:dyDescent="0.7"/>
    <row r="461" ht="15.75" customHeight="1" x14ac:dyDescent="0.7"/>
    <row r="462" ht="15.75" customHeight="1" x14ac:dyDescent="0.7"/>
    <row r="463" ht="15.75" customHeight="1" x14ac:dyDescent="0.7"/>
    <row r="464" ht="15.75" customHeight="1" x14ac:dyDescent="0.7"/>
    <row r="465" ht="15.75" customHeight="1" x14ac:dyDescent="0.7"/>
    <row r="466" ht="15.75" customHeight="1" x14ac:dyDescent="0.7"/>
    <row r="467" ht="15.75" customHeight="1" x14ac:dyDescent="0.7"/>
    <row r="468" ht="15.75" customHeight="1" x14ac:dyDescent="0.7"/>
    <row r="469" ht="15.75" customHeight="1" x14ac:dyDescent="0.7"/>
    <row r="470" ht="15.75" customHeight="1" x14ac:dyDescent="0.7"/>
    <row r="471" ht="15.75" customHeight="1" x14ac:dyDescent="0.7"/>
    <row r="472" ht="15.75" customHeight="1" x14ac:dyDescent="0.7"/>
    <row r="473" ht="15.75" customHeight="1" x14ac:dyDescent="0.7"/>
    <row r="474" ht="15.75" customHeight="1" x14ac:dyDescent="0.7"/>
    <row r="475" ht="15.75" customHeight="1" x14ac:dyDescent="0.7"/>
    <row r="476" ht="15.75" customHeight="1" x14ac:dyDescent="0.7"/>
    <row r="477" ht="15.75" customHeight="1" x14ac:dyDescent="0.7"/>
    <row r="478" ht="15.75" customHeight="1" x14ac:dyDescent="0.7"/>
    <row r="479" ht="15.75" customHeight="1" x14ac:dyDescent="0.7"/>
    <row r="480" ht="15.75" customHeight="1" x14ac:dyDescent="0.7"/>
    <row r="481" ht="15.75" customHeight="1" x14ac:dyDescent="0.7"/>
    <row r="482" ht="15.75" customHeight="1" x14ac:dyDescent="0.7"/>
    <row r="483" ht="15.75" customHeight="1" x14ac:dyDescent="0.7"/>
    <row r="484" ht="15.75" customHeight="1" x14ac:dyDescent="0.7"/>
    <row r="485" ht="15.75" customHeight="1" x14ac:dyDescent="0.7"/>
    <row r="486" ht="15.75" customHeight="1" x14ac:dyDescent="0.7"/>
    <row r="487" ht="15.75" customHeight="1" x14ac:dyDescent="0.7"/>
    <row r="488" ht="15.75" customHeight="1" x14ac:dyDescent="0.7"/>
    <row r="489" ht="15.75" customHeight="1" x14ac:dyDescent="0.7"/>
    <row r="490" ht="15.75" customHeight="1" x14ac:dyDescent="0.7"/>
    <row r="491" ht="15.75" customHeight="1" x14ac:dyDescent="0.7"/>
    <row r="492" ht="15.75" customHeight="1" x14ac:dyDescent="0.7"/>
    <row r="493" ht="15.75" customHeight="1" x14ac:dyDescent="0.7"/>
    <row r="494" ht="15.75" customHeight="1" x14ac:dyDescent="0.7"/>
    <row r="495" ht="15.75" customHeight="1" x14ac:dyDescent="0.7"/>
    <row r="496" ht="15.75" customHeight="1" x14ac:dyDescent="0.7"/>
    <row r="497" ht="15.75" customHeight="1" x14ac:dyDescent="0.7"/>
    <row r="498" ht="15.75" customHeight="1" x14ac:dyDescent="0.7"/>
    <row r="499" ht="15.75" customHeight="1" x14ac:dyDescent="0.7"/>
    <row r="500" ht="15.75" customHeight="1" x14ac:dyDescent="0.7"/>
    <row r="501" ht="15.75" customHeight="1" x14ac:dyDescent="0.7"/>
    <row r="502" ht="15.75" customHeight="1" x14ac:dyDescent="0.7"/>
    <row r="503" ht="15.75" customHeight="1" x14ac:dyDescent="0.7"/>
    <row r="504" ht="15.75" customHeight="1" x14ac:dyDescent="0.7"/>
    <row r="505" ht="15.75" customHeight="1" x14ac:dyDescent="0.7"/>
    <row r="506" ht="15.75" customHeight="1" x14ac:dyDescent="0.7"/>
    <row r="507" ht="15.75" customHeight="1" x14ac:dyDescent="0.7"/>
    <row r="508" ht="15.75" customHeight="1" x14ac:dyDescent="0.7"/>
    <row r="509" ht="15.75" customHeight="1" x14ac:dyDescent="0.7"/>
    <row r="510" ht="15.75" customHeight="1" x14ac:dyDescent="0.7"/>
    <row r="511" ht="15.75" customHeight="1" x14ac:dyDescent="0.7"/>
    <row r="512" ht="15.75" customHeight="1" x14ac:dyDescent="0.7"/>
    <row r="513" ht="15.75" customHeight="1" x14ac:dyDescent="0.7"/>
    <row r="514" ht="15.75" customHeight="1" x14ac:dyDescent="0.7"/>
    <row r="515" ht="15.75" customHeight="1" x14ac:dyDescent="0.7"/>
    <row r="516" ht="15.75" customHeight="1" x14ac:dyDescent="0.7"/>
    <row r="517" ht="15.75" customHeight="1" x14ac:dyDescent="0.7"/>
    <row r="518" ht="15.75" customHeight="1" x14ac:dyDescent="0.7"/>
    <row r="519" ht="15.75" customHeight="1" x14ac:dyDescent="0.7"/>
    <row r="520" ht="15.75" customHeight="1" x14ac:dyDescent="0.7"/>
    <row r="521" ht="15.75" customHeight="1" x14ac:dyDescent="0.7"/>
    <row r="522" ht="15.75" customHeight="1" x14ac:dyDescent="0.7"/>
    <row r="523" ht="15.75" customHeight="1" x14ac:dyDescent="0.7"/>
    <row r="524" ht="15.75" customHeight="1" x14ac:dyDescent="0.7"/>
    <row r="525" ht="15.75" customHeight="1" x14ac:dyDescent="0.7"/>
    <row r="526" ht="15.75" customHeight="1" x14ac:dyDescent="0.7"/>
    <row r="527" ht="15.75" customHeight="1" x14ac:dyDescent="0.7"/>
    <row r="528" ht="15.75" customHeight="1" x14ac:dyDescent="0.7"/>
    <row r="529" ht="15.75" customHeight="1" x14ac:dyDescent="0.7"/>
    <row r="530" ht="15.75" customHeight="1" x14ac:dyDescent="0.7"/>
    <row r="531" ht="15.75" customHeight="1" x14ac:dyDescent="0.7"/>
    <row r="532" ht="15.75" customHeight="1" x14ac:dyDescent="0.7"/>
    <row r="533" ht="15.75" customHeight="1" x14ac:dyDescent="0.7"/>
    <row r="534" ht="15.75" customHeight="1" x14ac:dyDescent="0.7"/>
    <row r="535" ht="15.75" customHeight="1" x14ac:dyDescent="0.7"/>
    <row r="536" ht="15.75" customHeight="1" x14ac:dyDescent="0.7"/>
    <row r="537" ht="15.75" customHeight="1" x14ac:dyDescent="0.7"/>
    <row r="538" ht="15.75" customHeight="1" x14ac:dyDescent="0.7"/>
    <row r="539" ht="15.75" customHeight="1" x14ac:dyDescent="0.7"/>
    <row r="540" ht="15.75" customHeight="1" x14ac:dyDescent="0.7"/>
    <row r="541" ht="15.75" customHeight="1" x14ac:dyDescent="0.7"/>
    <row r="542" ht="15.75" customHeight="1" x14ac:dyDescent="0.7"/>
    <row r="543" ht="15.75" customHeight="1" x14ac:dyDescent="0.7"/>
    <row r="544" ht="15.75" customHeight="1" x14ac:dyDescent="0.7"/>
    <row r="545" ht="15.75" customHeight="1" x14ac:dyDescent="0.7"/>
    <row r="546" ht="15.75" customHeight="1" x14ac:dyDescent="0.7"/>
    <row r="547" ht="15.75" customHeight="1" x14ac:dyDescent="0.7"/>
    <row r="548" ht="15.75" customHeight="1" x14ac:dyDescent="0.7"/>
    <row r="549" ht="15.75" customHeight="1" x14ac:dyDescent="0.7"/>
    <row r="550" ht="15.75" customHeight="1" x14ac:dyDescent="0.7"/>
    <row r="551" ht="15.75" customHeight="1" x14ac:dyDescent="0.7"/>
    <row r="552" ht="15.75" customHeight="1" x14ac:dyDescent="0.7"/>
    <row r="553" ht="15.75" customHeight="1" x14ac:dyDescent="0.7"/>
    <row r="554" ht="15.75" customHeight="1" x14ac:dyDescent="0.7"/>
    <row r="555" ht="15.75" customHeight="1" x14ac:dyDescent="0.7"/>
    <row r="556" ht="15.75" customHeight="1" x14ac:dyDescent="0.7"/>
    <row r="557" ht="15.75" customHeight="1" x14ac:dyDescent="0.7"/>
    <row r="558" ht="15.75" customHeight="1" x14ac:dyDescent="0.7"/>
    <row r="559" ht="15.75" customHeight="1" x14ac:dyDescent="0.7"/>
    <row r="560" ht="15.75" customHeight="1" x14ac:dyDescent="0.7"/>
    <row r="561" ht="15.75" customHeight="1" x14ac:dyDescent="0.7"/>
    <row r="562" ht="15.75" customHeight="1" x14ac:dyDescent="0.7"/>
    <row r="563" ht="15.75" customHeight="1" x14ac:dyDescent="0.7"/>
    <row r="564" ht="15.75" customHeight="1" x14ac:dyDescent="0.7"/>
    <row r="565" ht="15.75" customHeight="1" x14ac:dyDescent="0.7"/>
    <row r="566" ht="15.75" customHeight="1" x14ac:dyDescent="0.7"/>
    <row r="567" ht="15.75" customHeight="1" x14ac:dyDescent="0.7"/>
    <row r="568" ht="15.75" customHeight="1" x14ac:dyDescent="0.7"/>
    <row r="569" ht="15.75" customHeight="1" x14ac:dyDescent="0.7"/>
    <row r="570" ht="15.75" customHeight="1" x14ac:dyDescent="0.7"/>
    <row r="571" ht="15.75" customHeight="1" x14ac:dyDescent="0.7"/>
    <row r="572" ht="15.75" customHeight="1" x14ac:dyDescent="0.7"/>
    <row r="573" ht="15.75" customHeight="1" x14ac:dyDescent="0.7"/>
    <row r="574" ht="15.75" customHeight="1" x14ac:dyDescent="0.7"/>
    <row r="575" ht="15.75" customHeight="1" x14ac:dyDescent="0.7"/>
    <row r="576" ht="15.75" customHeight="1" x14ac:dyDescent="0.7"/>
    <row r="577" ht="15.75" customHeight="1" x14ac:dyDescent="0.7"/>
    <row r="578" ht="15.75" customHeight="1" x14ac:dyDescent="0.7"/>
    <row r="579" ht="15.75" customHeight="1" x14ac:dyDescent="0.7"/>
    <row r="580" ht="15.75" customHeight="1" x14ac:dyDescent="0.7"/>
    <row r="581" ht="15.75" customHeight="1" x14ac:dyDescent="0.7"/>
    <row r="582" ht="15.75" customHeight="1" x14ac:dyDescent="0.7"/>
    <row r="583" ht="15.75" customHeight="1" x14ac:dyDescent="0.7"/>
    <row r="584" ht="15.75" customHeight="1" x14ac:dyDescent="0.7"/>
    <row r="585" ht="15.75" customHeight="1" x14ac:dyDescent="0.7"/>
    <row r="586" ht="15.75" customHeight="1" x14ac:dyDescent="0.7"/>
    <row r="587" ht="15.75" customHeight="1" x14ac:dyDescent="0.7"/>
    <row r="588" ht="15.75" customHeight="1" x14ac:dyDescent="0.7"/>
    <row r="589" ht="15.75" customHeight="1" x14ac:dyDescent="0.7"/>
    <row r="590" ht="15.75" customHeight="1" x14ac:dyDescent="0.7"/>
    <row r="591" ht="15.75" customHeight="1" x14ac:dyDescent="0.7"/>
    <row r="592" ht="15.75" customHeight="1" x14ac:dyDescent="0.7"/>
    <row r="593" ht="15.75" customHeight="1" x14ac:dyDescent="0.7"/>
    <row r="594" ht="15.75" customHeight="1" x14ac:dyDescent="0.7"/>
    <row r="595" ht="15.75" customHeight="1" x14ac:dyDescent="0.7"/>
    <row r="596" ht="15.75" customHeight="1" x14ac:dyDescent="0.7"/>
    <row r="597" ht="15.75" customHeight="1" x14ac:dyDescent="0.7"/>
    <row r="598" ht="15.75" customHeight="1" x14ac:dyDescent="0.7"/>
    <row r="599" ht="15.75" customHeight="1" x14ac:dyDescent="0.7"/>
    <row r="600" ht="15.75" customHeight="1" x14ac:dyDescent="0.7"/>
    <row r="601" ht="15.75" customHeight="1" x14ac:dyDescent="0.7"/>
    <row r="602" ht="15.75" customHeight="1" x14ac:dyDescent="0.7"/>
    <row r="603" ht="15.75" customHeight="1" x14ac:dyDescent="0.7"/>
    <row r="604" ht="15.75" customHeight="1" x14ac:dyDescent="0.7"/>
    <row r="605" ht="15.75" customHeight="1" x14ac:dyDescent="0.7"/>
    <row r="606" ht="15.75" customHeight="1" x14ac:dyDescent="0.7"/>
    <row r="607" ht="15.75" customHeight="1" x14ac:dyDescent="0.7"/>
    <row r="608" ht="15.75" customHeight="1" x14ac:dyDescent="0.7"/>
    <row r="609" ht="15.75" customHeight="1" x14ac:dyDescent="0.7"/>
    <row r="610" ht="15.75" customHeight="1" x14ac:dyDescent="0.7"/>
    <row r="611" ht="15.75" customHeight="1" x14ac:dyDescent="0.7"/>
    <row r="612" ht="15.75" customHeight="1" x14ac:dyDescent="0.7"/>
    <row r="613" ht="15.75" customHeight="1" x14ac:dyDescent="0.7"/>
    <row r="614" ht="15.75" customHeight="1" x14ac:dyDescent="0.7"/>
    <row r="615" ht="15.75" customHeight="1" x14ac:dyDescent="0.7"/>
    <row r="616" ht="15.75" customHeight="1" x14ac:dyDescent="0.7"/>
    <row r="617" ht="15.75" customHeight="1" x14ac:dyDescent="0.7"/>
    <row r="618" ht="15.75" customHeight="1" x14ac:dyDescent="0.7"/>
    <row r="619" ht="15.75" customHeight="1" x14ac:dyDescent="0.7"/>
    <row r="620" ht="15.75" customHeight="1" x14ac:dyDescent="0.7"/>
    <row r="621" ht="15.75" customHeight="1" x14ac:dyDescent="0.7"/>
    <row r="622" ht="15.75" customHeight="1" x14ac:dyDescent="0.7"/>
    <row r="623" ht="15.75" customHeight="1" x14ac:dyDescent="0.7"/>
    <row r="624" ht="15.75" customHeight="1" x14ac:dyDescent="0.7"/>
    <row r="625" ht="15.75" customHeight="1" x14ac:dyDescent="0.7"/>
    <row r="626" ht="15.75" customHeight="1" x14ac:dyDescent="0.7"/>
    <row r="627" ht="15.75" customHeight="1" x14ac:dyDescent="0.7"/>
    <row r="628" ht="15.75" customHeight="1" x14ac:dyDescent="0.7"/>
    <row r="629" ht="15.75" customHeight="1" x14ac:dyDescent="0.7"/>
    <row r="630" ht="15.75" customHeight="1" x14ac:dyDescent="0.7"/>
    <row r="631" ht="15.75" customHeight="1" x14ac:dyDescent="0.7"/>
    <row r="632" ht="15.75" customHeight="1" x14ac:dyDescent="0.7"/>
    <row r="633" ht="15.75" customHeight="1" x14ac:dyDescent="0.7"/>
    <row r="634" ht="15.75" customHeight="1" x14ac:dyDescent="0.7"/>
    <row r="635" ht="15.75" customHeight="1" x14ac:dyDescent="0.7"/>
    <row r="636" ht="15.75" customHeight="1" x14ac:dyDescent="0.7"/>
    <row r="637" ht="15.75" customHeight="1" x14ac:dyDescent="0.7"/>
    <row r="638" ht="15.75" customHeight="1" x14ac:dyDescent="0.7"/>
    <row r="639" ht="15.75" customHeight="1" x14ac:dyDescent="0.7"/>
    <row r="640" ht="15.75" customHeight="1" x14ac:dyDescent="0.7"/>
    <row r="641" ht="15.75" customHeight="1" x14ac:dyDescent="0.7"/>
    <row r="642" ht="15.75" customHeight="1" x14ac:dyDescent="0.7"/>
    <row r="643" ht="15.75" customHeight="1" x14ac:dyDescent="0.7"/>
    <row r="644" ht="15.75" customHeight="1" x14ac:dyDescent="0.7"/>
    <row r="645" ht="15.75" customHeight="1" x14ac:dyDescent="0.7"/>
    <row r="646" ht="15.75" customHeight="1" x14ac:dyDescent="0.7"/>
    <row r="647" ht="15.75" customHeight="1" x14ac:dyDescent="0.7"/>
    <row r="648" ht="15.75" customHeight="1" x14ac:dyDescent="0.7"/>
    <row r="649" ht="15.75" customHeight="1" x14ac:dyDescent="0.7"/>
    <row r="650" ht="15.75" customHeight="1" x14ac:dyDescent="0.7"/>
    <row r="651" ht="15.75" customHeight="1" x14ac:dyDescent="0.7"/>
    <row r="652" ht="15.75" customHeight="1" x14ac:dyDescent="0.7"/>
    <row r="653" ht="15.75" customHeight="1" x14ac:dyDescent="0.7"/>
    <row r="654" ht="15.75" customHeight="1" x14ac:dyDescent="0.7"/>
    <row r="655" ht="15.75" customHeight="1" x14ac:dyDescent="0.7"/>
    <row r="656" ht="15.75" customHeight="1" x14ac:dyDescent="0.7"/>
    <row r="657" ht="15.75" customHeight="1" x14ac:dyDescent="0.7"/>
    <row r="658" ht="15.75" customHeight="1" x14ac:dyDescent="0.7"/>
    <row r="659" ht="15.75" customHeight="1" x14ac:dyDescent="0.7"/>
    <row r="660" ht="15.75" customHeight="1" x14ac:dyDescent="0.7"/>
    <row r="661" ht="15.75" customHeight="1" x14ac:dyDescent="0.7"/>
    <row r="662" ht="15.75" customHeight="1" x14ac:dyDescent="0.7"/>
    <row r="663" ht="15.75" customHeight="1" x14ac:dyDescent="0.7"/>
    <row r="664" ht="15.75" customHeight="1" x14ac:dyDescent="0.7"/>
    <row r="665" ht="15.75" customHeight="1" x14ac:dyDescent="0.7"/>
    <row r="666" ht="15.75" customHeight="1" x14ac:dyDescent="0.7"/>
    <row r="667" ht="15.75" customHeight="1" x14ac:dyDescent="0.7"/>
    <row r="668" ht="15.75" customHeight="1" x14ac:dyDescent="0.7"/>
    <row r="669" ht="15.75" customHeight="1" x14ac:dyDescent="0.7"/>
    <row r="670" ht="15.75" customHeight="1" x14ac:dyDescent="0.7"/>
    <row r="671" ht="15.75" customHeight="1" x14ac:dyDescent="0.7"/>
    <row r="672" ht="15.75" customHeight="1" x14ac:dyDescent="0.7"/>
    <row r="673" ht="15.75" customHeight="1" x14ac:dyDescent="0.7"/>
    <row r="674" ht="15.75" customHeight="1" x14ac:dyDescent="0.7"/>
    <row r="675" ht="15.75" customHeight="1" x14ac:dyDescent="0.7"/>
    <row r="676" ht="15.75" customHeight="1" x14ac:dyDescent="0.7"/>
    <row r="677" ht="15.75" customHeight="1" x14ac:dyDescent="0.7"/>
    <row r="678" ht="15.75" customHeight="1" x14ac:dyDescent="0.7"/>
    <row r="679" ht="15.75" customHeight="1" x14ac:dyDescent="0.7"/>
    <row r="680" ht="15.75" customHeight="1" x14ac:dyDescent="0.7"/>
    <row r="681" ht="15.75" customHeight="1" x14ac:dyDescent="0.7"/>
    <row r="682" ht="15.75" customHeight="1" x14ac:dyDescent="0.7"/>
    <row r="683" ht="15.75" customHeight="1" x14ac:dyDescent="0.7"/>
    <row r="684" ht="15.75" customHeight="1" x14ac:dyDescent="0.7"/>
    <row r="685" ht="15.75" customHeight="1" x14ac:dyDescent="0.7"/>
    <row r="686" ht="15.75" customHeight="1" x14ac:dyDescent="0.7"/>
    <row r="687" ht="15.75" customHeight="1" x14ac:dyDescent="0.7"/>
    <row r="688" ht="15.75" customHeight="1" x14ac:dyDescent="0.7"/>
    <row r="689" ht="15.75" customHeight="1" x14ac:dyDescent="0.7"/>
    <row r="690" ht="15.75" customHeight="1" x14ac:dyDescent="0.7"/>
    <row r="691" ht="15.75" customHeight="1" x14ac:dyDescent="0.7"/>
    <row r="692" ht="15.75" customHeight="1" x14ac:dyDescent="0.7"/>
    <row r="693" ht="15.75" customHeight="1" x14ac:dyDescent="0.7"/>
    <row r="694" ht="15.75" customHeight="1" x14ac:dyDescent="0.7"/>
    <row r="695" ht="15.75" customHeight="1" x14ac:dyDescent="0.7"/>
    <row r="696" ht="15.75" customHeight="1" x14ac:dyDescent="0.7"/>
    <row r="697" ht="15.75" customHeight="1" x14ac:dyDescent="0.7"/>
    <row r="698" ht="15.75" customHeight="1" x14ac:dyDescent="0.7"/>
    <row r="699" ht="15.75" customHeight="1" x14ac:dyDescent="0.7"/>
    <row r="700" ht="15.75" customHeight="1" x14ac:dyDescent="0.7"/>
    <row r="701" ht="15.75" customHeight="1" x14ac:dyDescent="0.7"/>
    <row r="702" ht="15.75" customHeight="1" x14ac:dyDescent="0.7"/>
    <row r="703" ht="15.75" customHeight="1" x14ac:dyDescent="0.7"/>
    <row r="704" ht="15.75" customHeight="1" x14ac:dyDescent="0.7"/>
    <row r="705" ht="15.75" customHeight="1" x14ac:dyDescent="0.7"/>
    <row r="706" ht="15.75" customHeight="1" x14ac:dyDescent="0.7"/>
    <row r="707" ht="15.75" customHeight="1" x14ac:dyDescent="0.7"/>
    <row r="708" ht="15.75" customHeight="1" x14ac:dyDescent="0.7"/>
    <row r="709" ht="15.75" customHeight="1" x14ac:dyDescent="0.7"/>
    <row r="710" ht="15.75" customHeight="1" x14ac:dyDescent="0.7"/>
    <row r="711" ht="15.75" customHeight="1" x14ac:dyDescent="0.7"/>
    <row r="712" ht="15.75" customHeight="1" x14ac:dyDescent="0.7"/>
    <row r="713" ht="15.75" customHeight="1" x14ac:dyDescent="0.7"/>
    <row r="714" ht="15.75" customHeight="1" x14ac:dyDescent="0.7"/>
    <row r="715" ht="15.75" customHeight="1" x14ac:dyDescent="0.7"/>
    <row r="716" ht="15.75" customHeight="1" x14ac:dyDescent="0.7"/>
    <row r="717" ht="15.75" customHeight="1" x14ac:dyDescent="0.7"/>
    <row r="718" ht="15.75" customHeight="1" x14ac:dyDescent="0.7"/>
    <row r="719" ht="15.75" customHeight="1" x14ac:dyDescent="0.7"/>
    <row r="720" ht="15.75" customHeight="1" x14ac:dyDescent="0.7"/>
    <row r="721" ht="15.75" customHeight="1" x14ac:dyDescent="0.7"/>
    <row r="722" ht="15.75" customHeight="1" x14ac:dyDescent="0.7"/>
    <row r="723" ht="15.75" customHeight="1" x14ac:dyDescent="0.7"/>
    <row r="724" ht="15.75" customHeight="1" x14ac:dyDescent="0.7"/>
    <row r="725" ht="15.75" customHeight="1" x14ac:dyDescent="0.7"/>
    <row r="726" ht="15.75" customHeight="1" x14ac:dyDescent="0.7"/>
    <row r="727" ht="15.75" customHeight="1" x14ac:dyDescent="0.7"/>
    <row r="728" ht="15.75" customHeight="1" x14ac:dyDescent="0.7"/>
    <row r="729" ht="15.75" customHeight="1" x14ac:dyDescent="0.7"/>
    <row r="730" ht="15.75" customHeight="1" x14ac:dyDescent="0.7"/>
    <row r="731" ht="15.75" customHeight="1" x14ac:dyDescent="0.7"/>
    <row r="732" ht="15.75" customHeight="1" x14ac:dyDescent="0.7"/>
    <row r="733" ht="15.75" customHeight="1" x14ac:dyDescent="0.7"/>
    <row r="734" ht="15.75" customHeight="1" x14ac:dyDescent="0.7"/>
    <row r="735" ht="15.75" customHeight="1" x14ac:dyDescent="0.7"/>
    <row r="736" ht="15.75" customHeight="1" x14ac:dyDescent="0.7"/>
    <row r="737" ht="15.75" customHeight="1" x14ac:dyDescent="0.7"/>
    <row r="738" ht="15.75" customHeight="1" x14ac:dyDescent="0.7"/>
    <row r="739" ht="15.75" customHeight="1" x14ac:dyDescent="0.7"/>
    <row r="740" ht="15.75" customHeight="1" x14ac:dyDescent="0.7"/>
    <row r="741" ht="15.75" customHeight="1" x14ac:dyDescent="0.7"/>
    <row r="742" ht="15.75" customHeight="1" x14ac:dyDescent="0.7"/>
    <row r="743" ht="15.75" customHeight="1" x14ac:dyDescent="0.7"/>
    <row r="744" ht="15.75" customHeight="1" x14ac:dyDescent="0.7"/>
    <row r="745" ht="15.75" customHeight="1" x14ac:dyDescent="0.7"/>
    <row r="746" ht="15.75" customHeight="1" x14ac:dyDescent="0.7"/>
    <row r="747" ht="15.75" customHeight="1" x14ac:dyDescent="0.7"/>
    <row r="748" ht="15.75" customHeight="1" x14ac:dyDescent="0.7"/>
    <row r="749" ht="15.75" customHeight="1" x14ac:dyDescent="0.7"/>
    <row r="750" ht="15.75" customHeight="1" x14ac:dyDescent="0.7"/>
    <row r="751" ht="15.75" customHeight="1" x14ac:dyDescent="0.7"/>
    <row r="752" ht="15.75" customHeight="1" x14ac:dyDescent="0.7"/>
    <row r="753" ht="15.75" customHeight="1" x14ac:dyDescent="0.7"/>
    <row r="754" ht="15.75" customHeight="1" x14ac:dyDescent="0.7"/>
    <row r="755" ht="15.75" customHeight="1" x14ac:dyDescent="0.7"/>
    <row r="756" ht="15.75" customHeight="1" x14ac:dyDescent="0.7"/>
    <row r="757" ht="15.75" customHeight="1" x14ac:dyDescent="0.7"/>
    <row r="758" ht="15.75" customHeight="1" x14ac:dyDescent="0.7"/>
    <row r="759" ht="15.75" customHeight="1" x14ac:dyDescent="0.7"/>
    <row r="760" ht="15.75" customHeight="1" x14ac:dyDescent="0.7"/>
    <row r="761" ht="15.75" customHeight="1" x14ac:dyDescent="0.7"/>
    <row r="762" ht="15.75" customHeight="1" x14ac:dyDescent="0.7"/>
    <row r="763" ht="15.75" customHeight="1" x14ac:dyDescent="0.7"/>
    <row r="764" ht="15.75" customHeight="1" x14ac:dyDescent="0.7"/>
    <row r="765" ht="15.75" customHeight="1" x14ac:dyDescent="0.7"/>
    <row r="766" ht="15.75" customHeight="1" x14ac:dyDescent="0.7"/>
    <row r="767" ht="15.75" customHeight="1" x14ac:dyDescent="0.7"/>
    <row r="768" ht="15.75" customHeight="1" x14ac:dyDescent="0.7"/>
    <row r="769" ht="15.75" customHeight="1" x14ac:dyDescent="0.7"/>
    <row r="770" ht="15.75" customHeight="1" x14ac:dyDescent="0.7"/>
    <row r="771" ht="15.75" customHeight="1" x14ac:dyDescent="0.7"/>
    <row r="772" ht="15.75" customHeight="1" x14ac:dyDescent="0.7"/>
    <row r="773" ht="15.75" customHeight="1" x14ac:dyDescent="0.7"/>
    <row r="774" ht="15.75" customHeight="1" x14ac:dyDescent="0.7"/>
    <row r="775" ht="15.75" customHeight="1" x14ac:dyDescent="0.7"/>
    <row r="776" ht="15.75" customHeight="1" x14ac:dyDescent="0.7"/>
    <row r="777" ht="15.75" customHeight="1" x14ac:dyDescent="0.7"/>
    <row r="778" ht="15.75" customHeight="1" x14ac:dyDescent="0.7"/>
    <row r="779" ht="15.75" customHeight="1" x14ac:dyDescent="0.7"/>
    <row r="780" ht="15.75" customHeight="1" x14ac:dyDescent="0.7"/>
    <row r="781" ht="15.75" customHeight="1" x14ac:dyDescent="0.7"/>
    <row r="782" ht="15.75" customHeight="1" x14ac:dyDescent="0.7"/>
    <row r="783" ht="15.75" customHeight="1" x14ac:dyDescent="0.7"/>
    <row r="784" ht="15.75" customHeight="1" x14ac:dyDescent="0.7"/>
    <row r="785" ht="15.75" customHeight="1" x14ac:dyDescent="0.7"/>
    <row r="786" ht="15.75" customHeight="1" x14ac:dyDescent="0.7"/>
    <row r="787" ht="15.75" customHeight="1" x14ac:dyDescent="0.7"/>
    <row r="788" ht="15.75" customHeight="1" x14ac:dyDescent="0.7"/>
    <row r="789" ht="15.75" customHeight="1" x14ac:dyDescent="0.7"/>
    <row r="790" ht="15.75" customHeight="1" x14ac:dyDescent="0.7"/>
    <row r="791" ht="15.75" customHeight="1" x14ac:dyDescent="0.7"/>
    <row r="792" ht="15.75" customHeight="1" x14ac:dyDescent="0.7"/>
    <row r="793" ht="15.75" customHeight="1" x14ac:dyDescent="0.7"/>
    <row r="794" ht="15.75" customHeight="1" x14ac:dyDescent="0.7"/>
    <row r="795" ht="15.75" customHeight="1" x14ac:dyDescent="0.7"/>
    <row r="796" ht="15.75" customHeight="1" x14ac:dyDescent="0.7"/>
    <row r="797" ht="15.75" customHeight="1" x14ac:dyDescent="0.7"/>
    <row r="798" ht="15.75" customHeight="1" x14ac:dyDescent="0.7"/>
    <row r="799" ht="15.75" customHeight="1" x14ac:dyDescent="0.7"/>
    <row r="800" ht="15.75" customHeight="1" x14ac:dyDescent="0.7"/>
    <row r="801" ht="15.75" customHeight="1" x14ac:dyDescent="0.7"/>
    <row r="802" ht="15.75" customHeight="1" x14ac:dyDescent="0.7"/>
    <row r="803" ht="15.75" customHeight="1" x14ac:dyDescent="0.7"/>
    <row r="804" ht="15.75" customHeight="1" x14ac:dyDescent="0.7"/>
    <row r="805" ht="15.75" customHeight="1" x14ac:dyDescent="0.7"/>
    <row r="806" ht="15.75" customHeight="1" x14ac:dyDescent="0.7"/>
    <row r="807" ht="15.75" customHeight="1" x14ac:dyDescent="0.7"/>
    <row r="808" ht="15.75" customHeight="1" x14ac:dyDescent="0.7"/>
    <row r="809" ht="15.75" customHeight="1" x14ac:dyDescent="0.7"/>
    <row r="810" ht="15.75" customHeight="1" x14ac:dyDescent="0.7"/>
    <row r="811" ht="15.75" customHeight="1" x14ac:dyDescent="0.7"/>
    <row r="812" ht="15.75" customHeight="1" x14ac:dyDescent="0.7"/>
    <row r="813" ht="15.75" customHeight="1" x14ac:dyDescent="0.7"/>
    <row r="814" ht="15.75" customHeight="1" x14ac:dyDescent="0.7"/>
    <row r="815" ht="15.75" customHeight="1" x14ac:dyDescent="0.7"/>
    <row r="816" ht="15.75" customHeight="1" x14ac:dyDescent="0.7"/>
    <row r="817" ht="15.75" customHeight="1" x14ac:dyDescent="0.7"/>
    <row r="818" ht="15.75" customHeight="1" x14ac:dyDescent="0.7"/>
    <row r="819" ht="15.75" customHeight="1" x14ac:dyDescent="0.7"/>
    <row r="820" ht="15.75" customHeight="1" x14ac:dyDescent="0.7"/>
    <row r="821" ht="15.75" customHeight="1" x14ac:dyDescent="0.7"/>
    <row r="822" ht="15.75" customHeight="1" x14ac:dyDescent="0.7"/>
    <row r="823" ht="15.75" customHeight="1" x14ac:dyDescent="0.7"/>
    <row r="824" ht="15.75" customHeight="1" x14ac:dyDescent="0.7"/>
    <row r="825" ht="15.75" customHeight="1" x14ac:dyDescent="0.7"/>
    <row r="826" ht="15.75" customHeight="1" x14ac:dyDescent="0.7"/>
    <row r="827" ht="15.75" customHeight="1" x14ac:dyDescent="0.7"/>
    <row r="828" ht="15.75" customHeight="1" x14ac:dyDescent="0.7"/>
    <row r="829" ht="15.75" customHeight="1" x14ac:dyDescent="0.7"/>
    <row r="830" ht="15.75" customHeight="1" x14ac:dyDescent="0.7"/>
    <row r="831" ht="15.75" customHeight="1" x14ac:dyDescent="0.7"/>
    <row r="832" ht="15.75" customHeight="1" x14ac:dyDescent="0.7"/>
    <row r="833" ht="15.75" customHeight="1" x14ac:dyDescent="0.7"/>
    <row r="834" ht="15.75" customHeight="1" x14ac:dyDescent="0.7"/>
    <row r="835" ht="15.75" customHeight="1" x14ac:dyDescent="0.7"/>
    <row r="836" ht="15.75" customHeight="1" x14ac:dyDescent="0.7"/>
    <row r="837" ht="15.75" customHeight="1" x14ac:dyDescent="0.7"/>
    <row r="838" ht="15.75" customHeight="1" x14ac:dyDescent="0.7"/>
    <row r="839" ht="15.75" customHeight="1" x14ac:dyDescent="0.7"/>
    <row r="840" ht="15.75" customHeight="1" x14ac:dyDescent="0.7"/>
    <row r="841" ht="15.75" customHeight="1" x14ac:dyDescent="0.7"/>
    <row r="842" ht="15.75" customHeight="1" x14ac:dyDescent="0.7"/>
    <row r="843" ht="15.75" customHeight="1" x14ac:dyDescent="0.7"/>
    <row r="844" ht="15.75" customHeight="1" x14ac:dyDescent="0.7"/>
    <row r="845" ht="15.75" customHeight="1" x14ac:dyDescent="0.7"/>
    <row r="846" ht="15.75" customHeight="1" x14ac:dyDescent="0.7"/>
    <row r="847" ht="15.75" customHeight="1" x14ac:dyDescent="0.7"/>
    <row r="848" ht="15.75" customHeight="1" x14ac:dyDescent="0.7"/>
    <row r="849" ht="15.75" customHeight="1" x14ac:dyDescent="0.7"/>
    <row r="850" ht="15.75" customHeight="1" x14ac:dyDescent="0.7"/>
    <row r="851" ht="15.75" customHeight="1" x14ac:dyDescent="0.7"/>
    <row r="852" ht="15.75" customHeight="1" x14ac:dyDescent="0.7"/>
    <row r="853" ht="15.75" customHeight="1" x14ac:dyDescent="0.7"/>
    <row r="854" ht="15.75" customHeight="1" x14ac:dyDescent="0.7"/>
    <row r="855" ht="15.75" customHeight="1" x14ac:dyDescent="0.7"/>
    <row r="856" ht="15.75" customHeight="1" x14ac:dyDescent="0.7"/>
    <row r="857" ht="15.75" customHeight="1" x14ac:dyDescent="0.7"/>
    <row r="858" ht="15.75" customHeight="1" x14ac:dyDescent="0.7"/>
    <row r="859" ht="15.75" customHeight="1" x14ac:dyDescent="0.7"/>
    <row r="860" ht="15.75" customHeight="1" x14ac:dyDescent="0.7"/>
    <row r="861" ht="15.75" customHeight="1" x14ac:dyDescent="0.7"/>
    <row r="862" ht="15.75" customHeight="1" x14ac:dyDescent="0.7"/>
    <row r="863" ht="15.75" customHeight="1" x14ac:dyDescent="0.7"/>
    <row r="864" ht="15.75" customHeight="1" x14ac:dyDescent="0.7"/>
    <row r="865" ht="15.75" customHeight="1" x14ac:dyDescent="0.7"/>
    <row r="866" ht="15.75" customHeight="1" x14ac:dyDescent="0.7"/>
    <row r="867" ht="15.75" customHeight="1" x14ac:dyDescent="0.7"/>
    <row r="868" ht="15.75" customHeight="1" x14ac:dyDescent="0.7"/>
    <row r="869" ht="15.75" customHeight="1" x14ac:dyDescent="0.7"/>
    <row r="870" ht="15.75" customHeight="1" x14ac:dyDescent="0.7"/>
    <row r="871" ht="15.75" customHeight="1" x14ac:dyDescent="0.7"/>
    <row r="872" ht="15.75" customHeight="1" x14ac:dyDescent="0.7"/>
    <row r="873" ht="15.75" customHeight="1" x14ac:dyDescent="0.7"/>
    <row r="874" ht="15.75" customHeight="1" x14ac:dyDescent="0.7"/>
    <row r="875" ht="15.75" customHeight="1" x14ac:dyDescent="0.7"/>
    <row r="876" ht="15.75" customHeight="1" x14ac:dyDescent="0.7"/>
    <row r="877" ht="15.75" customHeight="1" x14ac:dyDescent="0.7"/>
    <row r="878" ht="15.75" customHeight="1" x14ac:dyDescent="0.7"/>
    <row r="879" ht="15.75" customHeight="1" x14ac:dyDescent="0.7"/>
    <row r="880" ht="15.75" customHeight="1" x14ac:dyDescent="0.7"/>
    <row r="881" ht="15.75" customHeight="1" x14ac:dyDescent="0.7"/>
    <row r="882" ht="15.75" customHeight="1" x14ac:dyDescent="0.7"/>
    <row r="883" ht="15.75" customHeight="1" x14ac:dyDescent="0.7"/>
    <row r="884" ht="15.75" customHeight="1" x14ac:dyDescent="0.7"/>
    <row r="885" ht="15.75" customHeight="1" x14ac:dyDescent="0.7"/>
    <row r="886" ht="15.75" customHeight="1" x14ac:dyDescent="0.7"/>
    <row r="887" ht="15.75" customHeight="1" x14ac:dyDescent="0.7"/>
    <row r="888" ht="15.75" customHeight="1" x14ac:dyDescent="0.7"/>
    <row r="889" ht="15.75" customHeight="1" x14ac:dyDescent="0.7"/>
    <row r="890" ht="15.75" customHeight="1" x14ac:dyDescent="0.7"/>
    <row r="891" ht="15.75" customHeight="1" x14ac:dyDescent="0.7"/>
    <row r="892" ht="15.75" customHeight="1" x14ac:dyDescent="0.7"/>
    <row r="893" ht="15.75" customHeight="1" x14ac:dyDescent="0.7"/>
    <row r="894" ht="15.75" customHeight="1" x14ac:dyDescent="0.7"/>
    <row r="895" ht="15.75" customHeight="1" x14ac:dyDescent="0.7"/>
    <row r="896" ht="15.75" customHeight="1" x14ac:dyDescent="0.7"/>
    <row r="897" ht="15.75" customHeight="1" x14ac:dyDescent="0.7"/>
    <row r="898" ht="15.75" customHeight="1" x14ac:dyDescent="0.7"/>
    <row r="899" ht="15.75" customHeight="1" x14ac:dyDescent="0.7"/>
    <row r="900" ht="15.75" customHeight="1" x14ac:dyDescent="0.7"/>
    <row r="901" ht="15.75" customHeight="1" x14ac:dyDescent="0.7"/>
    <row r="902" ht="15.75" customHeight="1" x14ac:dyDescent="0.7"/>
    <row r="903" ht="15.75" customHeight="1" x14ac:dyDescent="0.7"/>
    <row r="904" ht="15.75" customHeight="1" x14ac:dyDescent="0.7"/>
    <row r="905" ht="15.75" customHeight="1" x14ac:dyDescent="0.7"/>
    <row r="906" ht="15.75" customHeight="1" x14ac:dyDescent="0.7"/>
    <row r="907" ht="15.75" customHeight="1" x14ac:dyDescent="0.7"/>
    <row r="908" ht="15.75" customHeight="1" x14ac:dyDescent="0.7"/>
    <row r="909" ht="15.75" customHeight="1" x14ac:dyDescent="0.7"/>
    <row r="910" ht="15.75" customHeight="1" x14ac:dyDescent="0.7"/>
    <row r="911" ht="15.75" customHeight="1" x14ac:dyDescent="0.7"/>
    <row r="912" ht="15.75" customHeight="1" x14ac:dyDescent="0.7"/>
    <row r="913" ht="15.75" customHeight="1" x14ac:dyDescent="0.7"/>
    <row r="914" ht="15.75" customHeight="1" x14ac:dyDescent="0.7"/>
    <row r="915" ht="15.75" customHeight="1" x14ac:dyDescent="0.7"/>
    <row r="916" ht="15.75" customHeight="1" x14ac:dyDescent="0.7"/>
    <row r="917" ht="15.75" customHeight="1" x14ac:dyDescent="0.7"/>
    <row r="918" ht="15.75" customHeight="1" x14ac:dyDescent="0.7"/>
    <row r="919" ht="15.75" customHeight="1" x14ac:dyDescent="0.7"/>
    <row r="920" ht="15.75" customHeight="1" x14ac:dyDescent="0.7"/>
    <row r="921" ht="15.75" customHeight="1" x14ac:dyDescent="0.7"/>
    <row r="922" ht="15.75" customHeight="1" x14ac:dyDescent="0.7"/>
    <row r="923" ht="15.75" customHeight="1" x14ac:dyDescent="0.7"/>
    <row r="924" ht="15.75" customHeight="1" x14ac:dyDescent="0.7"/>
    <row r="925" ht="15.75" customHeight="1" x14ac:dyDescent="0.7"/>
    <row r="926" ht="15.75" customHeight="1" x14ac:dyDescent="0.7"/>
    <row r="927" ht="15.75" customHeight="1" x14ac:dyDescent="0.7"/>
    <row r="928" ht="15.75" customHeight="1" x14ac:dyDescent="0.7"/>
    <row r="929" ht="15.75" customHeight="1" x14ac:dyDescent="0.7"/>
    <row r="930" ht="15.75" customHeight="1" x14ac:dyDescent="0.7"/>
    <row r="931" ht="15.75" customHeight="1" x14ac:dyDescent="0.7"/>
    <row r="932" ht="15.75" customHeight="1" x14ac:dyDescent="0.7"/>
    <row r="933" ht="15.75" customHeight="1" x14ac:dyDescent="0.7"/>
    <row r="934" ht="15.75" customHeight="1" x14ac:dyDescent="0.7"/>
    <row r="935" ht="15.75" customHeight="1" x14ac:dyDescent="0.7"/>
    <row r="936" ht="15.75" customHeight="1" x14ac:dyDescent="0.7"/>
    <row r="937" ht="15.75" customHeight="1" x14ac:dyDescent="0.7"/>
    <row r="938" ht="15.75" customHeight="1" x14ac:dyDescent="0.7"/>
    <row r="939" ht="15.75" customHeight="1" x14ac:dyDescent="0.7"/>
    <row r="940" ht="15.75" customHeight="1" x14ac:dyDescent="0.7"/>
    <row r="941" ht="15.75" customHeight="1" x14ac:dyDescent="0.7"/>
    <row r="942" ht="15.75" customHeight="1" x14ac:dyDescent="0.7"/>
    <row r="943" ht="15.75" customHeight="1" x14ac:dyDescent="0.7"/>
    <row r="944" ht="15.75" customHeight="1" x14ac:dyDescent="0.7"/>
    <row r="945" ht="15.75" customHeight="1" x14ac:dyDescent="0.7"/>
    <row r="946" ht="15.75" customHeight="1" x14ac:dyDescent="0.7"/>
    <row r="947" ht="15.75" customHeight="1" x14ac:dyDescent="0.7"/>
    <row r="948" ht="15.75" customHeight="1" x14ac:dyDescent="0.7"/>
    <row r="949" ht="15.75" customHeight="1" x14ac:dyDescent="0.7"/>
    <row r="950" ht="15.75" customHeight="1" x14ac:dyDescent="0.7"/>
    <row r="951" ht="15.75" customHeight="1" x14ac:dyDescent="0.7"/>
    <row r="952" ht="15.75" customHeight="1" x14ac:dyDescent="0.7"/>
    <row r="953" ht="15.75" customHeight="1" x14ac:dyDescent="0.7"/>
    <row r="954" ht="15.75" customHeight="1" x14ac:dyDescent="0.7"/>
    <row r="955" ht="15.75" customHeight="1" x14ac:dyDescent="0.7"/>
    <row r="956" ht="15.75" customHeight="1" x14ac:dyDescent="0.7"/>
    <row r="957" ht="15.75" customHeight="1" x14ac:dyDescent="0.7"/>
    <row r="958" ht="15.75" customHeight="1" x14ac:dyDescent="0.7"/>
    <row r="959" ht="15.75" customHeight="1" x14ac:dyDescent="0.7"/>
    <row r="960" ht="15.75" customHeight="1" x14ac:dyDescent="0.7"/>
    <row r="961" ht="15.75" customHeight="1" x14ac:dyDescent="0.7"/>
    <row r="962" ht="15.75" customHeight="1" x14ac:dyDescent="0.7"/>
    <row r="963" ht="15.75" customHeight="1" x14ac:dyDescent="0.7"/>
    <row r="964" ht="15.75" customHeight="1" x14ac:dyDescent="0.7"/>
    <row r="965" ht="15.75" customHeight="1" x14ac:dyDescent="0.7"/>
    <row r="966" ht="15.75" customHeight="1" x14ac:dyDescent="0.7"/>
    <row r="967" ht="15.75" customHeight="1" x14ac:dyDescent="0.7"/>
    <row r="968" ht="15.75" customHeight="1" x14ac:dyDescent="0.7"/>
    <row r="969" ht="15.75" customHeight="1" x14ac:dyDescent="0.7"/>
    <row r="970" ht="15.75" customHeight="1" x14ac:dyDescent="0.7"/>
    <row r="971" ht="15.75" customHeight="1" x14ac:dyDescent="0.7"/>
    <row r="972" ht="15.75" customHeight="1" x14ac:dyDescent="0.7"/>
    <row r="973" ht="15.75" customHeight="1" x14ac:dyDescent="0.7"/>
    <row r="974" ht="15.75" customHeight="1" x14ac:dyDescent="0.7"/>
    <row r="975" ht="15.75" customHeight="1" x14ac:dyDescent="0.7"/>
    <row r="976" ht="15.75" customHeight="1" x14ac:dyDescent="0.7"/>
    <row r="977" ht="15.75" customHeight="1" x14ac:dyDescent="0.7"/>
    <row r="978" ht="15.75" customHeight="1" x14ac:dyDescent="0.7"/>
    <row r="979" ht="15.75" customHeight="1" x14ac:dyDescent="0.7"/>
    <row r="980" ht="15.75" customHeight="1" x14ac:dyDescent="0.7"/>
    <row r="981" ht="15.75" customHeight="1" x14ac:dyDescent="0.7"/>
    <row r="982" ht="15.75" customHeight="1" x14ac:dyDescent="0.7"/>
    <row r="983" ht="15.75" customHeight="1" x14ac:dyDescent="0.7"/>
    <row r="984" ht="15.75" customHeight="1" x14ac:dyDescent="0.7"/>
    <row r="985" ht="15.75" customHeight="1" x14ac:dyDescent="0.7"/>
    <row r="986" ht="15.75" customHeight="1" x14ac:dyDescent="0.7"/>
    <row r="987" ht="15.75" customHeight="1" x14ac:dyDescent="0.7"/>
    <row r="988" ht="15.75" customHeight="1" x14ac:dyDescent="0.7"/>
    <row r="989" ht="15.75" customHeight="1" x14ac:dyDescent="0.7"/>
    <row r="990" ht="15.75" customHeight="1" x14ac:dyDescent="0.7"/>
    <row r="991" ht="15.75" customHeight="1" x14ac:dyDescent="0.7"/>
    <row r="992" ht="15.75" customHeight="1" x14ac:dyDescent="0.7"/>
    <row r="993" ht="15.75" customHeight="1" x14ac:dyDescent="0.7"/>
    <row r="994" ht="15.75" customHeight="1" x14ac:dyDescent="0.7"/>
    <row r="995" ht="15.75" customHeight="1" x14ac:dyDescent="0.7"/>
    <row r="996" ht="15.75" customHeight="1" x14ac:dyDescent="0.7"/>
    <row r="997" ht="15.75" customHeight="1" x14ac:dyDescent="0.7"/>
    <row r="998" ht="15.75" customHeight="1" x14ac:dyDescent="0.7"/>
    <row r="999" ht="15.75" customHeight="1" x14ac:dyDescent="0.7"/>
    <row r="1000" ht="15.75" customHeight="1" x14ac:dyDescent="0.7"/>
  </sheetData>
  <autoFilter ref="A2:AD75">
    <filterColumn colId="24">
      <filters>
        <filter val="ASİL"/>
      </filters>
    </filterColumn>
    <sortState ref="A2:AD75">
      <sortCondition descending="1" ref="Z2:Z75"/>
    </sortState>
  </autoFilter>
  <mergeCells count="1">
    <mergeCell ref="A1:P1"/>
  </mergeCells>
  <pageMargins left="0.7" right="0.7" top="0.75" bottom="0.75" header="0" footer="0"/>
  <pageSetup paperSize="9" orientation="portrait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2020 KA103-DV</vt:lpstr>
      <vt:lpstr>2020 KA103-EA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coordinator</dc:creator>
  <cp:lastModifiedBy>coordinator</cp:lastModifiedBy>
  <dcterms:created xsi:type="dcterms:W3CDTF">2022-01-28T16:13:58Z</dcterms:created>
  <dcterms:modified xsi:type="dcterms:W3CDTF">2022-09-25T21:30:17Z</dcterms:modified>
</cp:coreProperties>
</file>